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duncan\Desktop\"/>
    </mc:Choice>
  </mc:AlternateContent>
  <xr:revisionPtr revIDLastSave="0" documentId="13_ncr:1_{FC405F7F-6081-42BE-A831-F588F5F3E2B9}" xr6:coauthVersionLast="44" xr6:coauthVersionMax="45" xr10:uidLastSave="{00000000-0000-0000-0000-000000000000}"/>
  <workbookProtection workbookPassword="E546" lockStructure="1"/>
  <bookViews>
    <workbookView xWindow="440" yWindow="300" windowWidth="18330" windowHeight="9870" xr2:uid="{00000000-000D-0000-FFFF-FFFF00000000}"/>
  </bookViews>
  <sheets>
    <sheet name="Reference Standard 2.2A" sheetId="2" r:id="rId1"/>
    <sheet name="Reference Standard 2. 2B" sheetId="1" r:id="rId2"/>
    <sheet name="Sheet3" sheetId="3" r:id="rId3"/>
  </sheets>
  <definedNames>
    <definedName name="_xlnm.Print_Area" localSheetId="1">'Reference Standard 2. 2B'!$A$1:$S$49</definedName>
    <definedName name="_xlnm.Print_Area" localSheetId="0">'Reference Standard 2.2A'!$A$1:$S$40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5" i="2" l="1"/>
  <c r="L38" i="2"/>
  <c r="G38" i="2"/>
  <c r="R10" i="1"/>
  <c r="L69" i="1"/>
  <c r="G69" i="1"/>
  <c r="S10" i="2"/>
  <c r="B70" i="1" l="1"/>
  <c r="B39" i="2"/>
  <c r="S9" i="1"/>
  <c r="H63" i="1"/>
  <c r="H59" i="1"/>
  <c r="M51" i="1"/>
  <c r="M45" i="1"/>
  <c r="H44" i="1"/>
  <c r="H42" i="1"/>
  <c r="M37" i="1"/>
  <c r="M36" i="1"/>
  <c r="H38" i="1"/>
  <c r="M35" i="1"/>
  <c r="M30" i="1"/>
  <c r="M28" i="1"/>
  <c r="H28" i="1"/>
  <c r="H22" i="1"/>
  <c r="M20" i="1"/>
  <c r="M16" i="1"/>
  <c r="M4" i="1"/>
  <c r="M3" i="1"/>
  <c r="S13" i="2" l="1"/>
  <c r="S12" i="2"/>
  <c r="S11" i="2"/>
  <c r="H47" i="1"/>
  <c r="M47" i="1"/>
  <c r="M53" i="1"/>
  <c r="M59" i="1"/>
  <c r="M63" i="1"/>
  <c r="H41" i="1"/>
  <c r="M38" i="1"/>
  <c r="H31" i="1"/>
  <c r="H29" i="1"/>
  <c r="H33" i="2"/>
  <c r="M27" i="1"/>
  <c r="H27" i="1"/>
  <c r="H26" i="1"/>
  <c r="M22" i="1"/>
  <c r="H21" i="1"/>
  <c r="M17" i="1"/>
  <c r="M19" i="1"/>
  <c r="M18" i="1"/>
  <c r="M7" i="1"/>
  <c r="H7" i="1"/>
  <c r="H3" i="1"/>
  <c r="M3" i="2"/>
  <c r="H5" i="1"/>
  <c r="M39" i="1"/>
  <c r="S8" i="1"/>
  <c r="S7" i="1"/>
  <c r="S6" i="1"/>
  <c r="H65" i="1"/>
  <c r="H68" i="1"/>
  <c r="H61" i="1"/>
  <c r="H64" i="1"/>
  <c r="H62" i="1"/>
  <c r="H67" i="1"/>
  <c r="H66" i="1"/>
  <c r="H60" i="1"/>
  <c r="H58" i="1"/>
  <c r="H57" i="1"/>
  <c r="H56" i="1"/>
  <c r="H55" i="1"/>
  <c r="H54" i="1"/>
  <c r="H52" i="1"/>
  <c r="H51" i="1"/>
  <c r="H50" i="1"/>
  <c r="H49" i="1"/>
  <c r="H6" i="1"/>
  <c r="H8" i="1"/>
  <c r="H9" i="1"/>
  <c r="H10" i="1"/>
  <c r="H11" i="1"/>
  <c r="H12" i="1"/>
  <c r="H13" i="1"/>
  <c r="H14" i="1"/>
  <c r="H25" i="1"/>
  <c r="H32" i="1"/>
  <c r="H33" i="1"/>
  <c r="H34" i="1"/>
  <c r="H35" i="1"/>
  <c r="H39" i="1"/>
  <c r="H45" i="1"/>
  <c r="H48" i="1"/>
  <c r="M5" i="1"/>
  <c r="M6" i="1"/>
  <c r="M15" i="1"/>
  <c r="M10" i="1"/>
  <c r="M11" i="1"/>
  <c r="M12" i="1"/>
  <c r="M13" i="1"/>
  <c r="M14" i="1"/>
  <c r="M23" i="1"/>
  <c r="M24" i="1"/>
  <c r="M34" i="1"/>
  <c r="M40" i="1"/>
  <c r="M43" i="1"/>
  <c r="M46" i="1"/>
  <c r="M48" i="1"/>
  <c r="M49" i="1"/>
  <c r="M50" i="1"/>
  <c r="M52" i="1"/>
  <c r="M54" i="1"/>
  <c r="M55" i="1"/>
  <c r="M56" i="1"/>
  <c r="M57" i="1"/>
  <c r="M58" i="1"/>
  <c r="M60" i="1"/>
  <c r="M66" i="1"/>
  <c r="M62" i="1"/>
  <c r="M64" i="1"/>
  <c r="M61" i="1"/>
  <c r="M68" i="1"/>
  <c r="M65" i="1"/>
  <c r="S3" i="1"/>
  <c r="S4" i="1"/>
  <c r="S5" i="1"/>
  <c r="H6" i="2"/>
  <c r="H3" i="2"/>
  <c r="H38" i="2" s="1"/>
  <c r="H5" i="2"/>
  <c r="H4" i="2"/>
  <c r="H7" i="2"/>
  <c r="H8" i="2"/>
  <c r="H9" i="2"/>
  <c r="H12" i="2"/>
  <c r="H11" i="2"/>
  <c r="H13" i="2"/>
  <c r="H14" i="2"/>
  <c r="H15" i="2"/>
  <c r="H16" i="2"/>
  <c r="H17" i="2"/>
  <c r="H19" i="2"/>
  <c r="H20" i="2"/>
  <c r="H21" i="2"/>
  <c r="H22" i="2"/>
  <c r="H23" i="2"/>
  <c r="H25" i="2"/>
  <c r="H26" i="2"/>
  <c r="H27" i="2"/>
  <c r="H28" i="2"/>
  <c r="H30" i="2"/>
  <c r="H31" i="2"/>
  <c r="M37" i="2"/>
  <c r="M36" i="2"/>
  <c r="M35" i="2"/>
  <c r="M34" i="2"/>
  <c r="M32" i="2"/>
  <c r="M29" i="2"/>
  <c r="M24" i="2"/>
  <c r="M23" i="2"/>
  <c r="M21" i="2"/>
  <c r="M18" i="2"/>
  <c r="M10" i="2"/>
  <c r="S3" i="2"/>
  <c r="S4" i="2"/>
  <c r="S5" i="2"/>
  <c r="S6" i="2"/>
  <c r="S7" i="2"/>
  <c r="S8" i="2"/>
  <c r="S9" i="2"/>
  <c r="S14" i="2"/>
  <c r="S15" i="2" l="1"/>
  <c r="M38" i="2"/>
  <c r="M69" i="1"/>
  <c r="S10" i="1"/>
  <c r="H69" i="1"/>
  <c r="D70" i="1" s="1"/>
  <c r="F70" i="1" s="1"/>
  <c r="H70" i="1" s="1"/>
  <c r="D39" i="2"/>
  <c r="F39" i="2" s="1"/>
  <c r="H39" i="2" s="1"/>
</calcChain>
</file>

<file path=xl/sharedStrings.xml><?xml version="1.0" encoding="utf-8"?>
<sst xmlns="http://schemas.openxmlformats.org/spreadsheetml/2006/main" count="444" uniqueCount="281">
  <si>
    <t>System Name</t>
  </si>
  <si>
    <t>ISBT Symbol</t>
  </si>
  <si>
    <t>System No.</t>
  </si>
  <si>
    <t>Antigen No.</t>
  </si>
  <si>
    <t>Antisera</t>
  </si>
  <si>
    <t>No. in Inventory</t>
  </si>
  <si>
    <t>RBCs</t>
  </si>
  <si>
    <t>ABO</t>
  </si>
  <si>
    <t>MNS</t>
  </si>
  <si>
    <t>P</t>
  </si>
  <si>
    <t>Rh</t>
  </si>
  <si>
    <t>Lutheran</t>
  </si>
  <si>
    <t>Kell</t>
  </si>
  <si>
    <t>Diego</t>
  </si>
  <si>
    <t>Dombrock</t>
  </si>
  <si>
    <t>Colton</t>
  </si>
  <si>
    <t>Landsteiner-Wiener</t>
  </si>
  <si>
    <t>Gerbich</t>
  </si>
  <si>
    <t>Knops</t>
  </si>
  <si>
    <t>I</t>
  </si>
  <si>
    <t>Globoside</t>
  </si>
  <si>
    <t>Vel</t>
  </si>
  <si>
    <t>RH</t>
  </si>
  <si>
    <t>LU</t>
  </si>
  <si>
    <t>KEL</t>
  </si>
  <si>
    <t>DI</t>
  </si>
  <si>
    <t>YT</t>
  </si>
  <si>
    <t>DO</t>
  </si>
  <si>
    <t>CO</t>
  </si>
  <si>
    <t>LW</t>
  </si>
  <si>
    <t>GE</t>
  </si>
  <si>
    <t>KN</t>
  </si>
  <si>
    <t>GLOB</t>
  </si>
  <si>
    <t>VEL</t>
  </si>
  <si>
    <t>Jk3</t>
  </si>
  <si>
    <t>A</t>
  </si>
  <si>
    <t>B</t>
  </si>
  <si>
    <t>M</t>
  </si>
  <si>
    <t>S</t>
  </si>
  <si>
    <t>s</t>
  </si>
  <si>
    <t>U</t>
  </si>
  <si>
    <t>D</t>
  </si>
  <si>
    <t>E</t>
  </si>
  <si>
    <t>c</t>
  </si>
  <si>
    <t>e</t>
  </si>
  <si>
    <t>K</t>
  </si>
  <si>
    <t>k</t>
  </si>
  <si>
    <t>r'r'</t>
  </si>
  <si>
    <t>Lu(a+b-)</t>
  </si>
  <si>
    <t>K+k-</t>
  </si>
  <si>
    <t>Kp(a+b-)</t>
  </si>
  <si>
    <t>Js(a+b-)</t>
  </si>
  <si>
    <t>Jk(a-b-)</t>
  </si>
  <si>
    <t>Yt(a-b+)</t>
  </si>
  <si>
    <t>Do(a-b+)</t>
  </si>
  <si>
    <t>Do(a+b-)</t>
  </si>
  <si>
    <t>Gy(a-)</t>
  </si>
  <si>
    <t>Ge:-2,-3</t>
  </si>
  <si>
    <t>Other Resources:</t>
  </si>
  <si>
    <t>Other Resources</t>
  </si>
  <si>
    <t>Name</t>
  </si>
  <si>
    <t>Lectin</t>
  </si>
  <si>
    <t>Dolichos biflorus</t>
  </si>
  <si>
    <t>Ficin or papain</t>
  </si>
  <si>
    <t>Cord RBCs</t>
  </si>
  <si>
    <t>Requirement Met:</t>
  </si>
  <si>
    <t>Final Total:</t>
  </si>
  <si>
    <t>Xg</t>
  </si>
  <si>
    <t>Cromer</t>
  </si>
  <si>
    <t>JMH</t>
  </si>
  <si>
    <t>Cost</t>
  </si>
  <si>
    <t>Ii</t>
  </si>
  <si>
    <t>Junior</t>
  </si>
  <si>
    <t>Anton</t>
  </si>
  <si>
    <t>Sid</t>
  </si>
  <si>
    <t>XG</t>
  </si>
  <si>
    <t>SC</t>
  </si>
  <si>
    <t>CH/RG</t>
  </si>
  <si>
    <t>CROM</t>
  </si>
  <si>
    <t>COST</t>
  </si>
  <si>
    <t>Lan</t>
  </si>
  <si>
    <t>AnWj</t>
  </si>
  <si>
    <t>Sc2</t>
  </si>
  <si>
    <t>Sc1</t>
  </si>
  <si>
    <t>Hy</t>
  </si>
  <si>
    <t>Ch</t>
  </si>
  <si>
    <t>Rg</t>
  </si>
  <si>
    <t>Ge2</t>
  </si>
  <si>
    <t>Sc:-1</t>
  </si>
  <si>
    <t>Hy-</t>
  </si>
  <si>
    <t>Jo(a-)</t>
  </si>
  <si>
    <t>Co(a-b-)</t>
  </si>
  <si>
    <t>LW(a-b+)</t>
  </si>
  <si>
    <t>Ch-</t>
  </si>
  <si>
    <t>Rg-</t>
  </si>
  <si>
    <t>Ge:-2,3</t>
  </si>
  <si>
    <t>Cr(a-)</t>
  </si>
  <si>
    <t>Kn(a-)</t>
  </si>
  <si>
    <t>McC(a-)</t>
  </si>
  <si>
    <t>Yk(a-)</t>
  </si>
  <si>
    <t>JMH-</t>
  </si>
  <si>
    <t>P-</t>
  </si>
  <si>
    <t>Cs(a-)</t>
  </si>
  <si>
    <t>Lan-</t>
  </si>
  <si>
    <t>Jr(a-)</t>
  </si>
  <si>
    <t>AnWj-</t>
  </si>
  <si>
    <t>Sd(a-)</t>
  </si>
  <si>
    <t>Total:</t>
  </si>
  <si>
    <t>Polybrene</t>
  </si>
  <si>
    <t>Chemical</t>
  </si>
  <si>
    <t>Other</t>
  </si>
  <si>
    <t>Enzyme</t>
  </si>
  <si>
    <t>Minimum Inventory</t>
  </si>
  <si>
    <t>N</t>
  </si>
  <si>
    <t>Requirement Met</t>
  </si>
  <si>
    <t>Minimum Required</t>
  </si>
  <si>
    <t>001</t>
  </si>
  <si>
    <t>002</t>
  </si>
  <si>
    <t>003</t>
  </si>
  <si>
    <t>004</t>
  </si>
  <si>
    <t>005</t>
  </si>
  <si>
    <t>A,B</t>
  </si>
  <si>
    <t>006</t>
  </si>
  <si>
    <t>008</t>
  </si>
  <si>
    <t xml:space="preserve">C </t>
  </si>
  <si>
    <t>Comment</t>
  </si>
  <si>
    <t>S-s-U-</t>
  </si>
  <si>
    <t>r"r"</t>
  </si>
  <si>
    <t>007</t>
  </si>
  <si>
    <t>Fy(a-b-)</t>
  </si>
  <si>
    <t>009</t>
  </si>
  <si>
    <t>010</t>
  </si>
  <si>
    <t>011</t>
  </si>
  <si>
    <t>014</t>
  </si>
  <si>
    <t>015</t>
  </si>
  <si>
    <t>012</t>
  </si>
  <si>
    <t>013</t>
  </si>
  <si>
    <t>016</t>
  </si>
  <si>
    <t>018</t>
  </si>
  <si>
    <t>H (human)</t>
  </si>
  <si>
    <t>020</t>
  </si>
  <si>
    <t>Amount of Requirement Met</t>
  </si>
  <si>
    <t>022</t>
  </si>
  <si>
    <t>027</t>
  </si>
  <si>
    <t>He+</t>
  </si>
  <si>
    <t>030</t>
  </si>
  <si>
    <t>032</t>
  </si>
  <si>
    <t>f</t>
  </si>
  <si>
    <t>Ce</t>
  </si>
  <si>
    <t>V</t>
  </si>
  <si>
    <t>G</t>
  </si>
  <si>
    <t>VS</t>
  </si>
  <si>
    <t>Rh32</t>
  </si>
  <si>
    <t>VS+</t>
  </si>
  <si>
    <t>Go(a+)</t>
  </si>
  <si>
    <t>Rh:32</t>
  </si>
  <si>
    <t>Lu:-6</t>
  </si>
  <si>
    <t>Lu:-8</t>
  </si>
  <si>
    <t>Chido/Rogers</t>
  </si>
  <si>
    <t>017</t>
  </si>
  <si>
    <t>021</t>
  </si>
  <si>
    <t>Sl(a-)</t>
  </si>
  <si>
    <t>026</t>
  </si>
  <si>
    <t>028</t>
  </si>
  <si>
    <t>205</t>
  </si>
  <si>
    <t>207</t>
  </si>
  <si>
    <t>901</t>
  </si>
  <si>
    <t>Comments</t>
  </si>
  <si>
    <t>LISS (additive or wash)</t>
  </si>
  <si>
    <t xml:space="preserve"> </t>
  </si>
  <si>
    <t>Co(a-b+)</t>
  </si>
  <si>
    <t>Lu(a-b-)</t>
  </si>
  <si>
    <t>Vel-</t>
  </si>
  <si>
    <t>Ulex europaeus</t>
  </si>
  <si>
    <t>Polyethylene glycol (PEG)</t>
  </si>
  <si>
    <t>Reference Standard 2.2B Additional Inventory Resources</t>
  </si>
  <si>
    <t>Scianna</t>
  </si>
  <si>
    <t>Lewis</t>
  </si>
  <si>
    <t>LE</t>
  </si>
  <si>
    <t>Duffy</t>
  </si>
  <si>
    <t>FY</t>
  </si>
  <si>
    <t>Kidd</t>
  </si>
  <si>
    <t>JK</t>
  </si>
  <si>
    <t>H</t>
  </si>
  <si>
    <t>Reference Standard 2.2A Minimum Inventory Requirements</t>
  </si>
  <si>
    <t>i adult</t>
  </si>
  <si>
    <t>V+</t>
  </si>
  <si>
    <r>
      <t>M</t>
    </r>
    <r>
      <rPr>
        <vertAlign val="superscript"/>
        <sz val="12"/>
        <rFont val="Arial"/>
        <family val="2"/>
      </rPr>
      <t>g</t>
    </r>
  </si>
  <si>
    <r>
      <t>Go</t>
    </r>
    <r>
      <rPr>
        <vertAlign val="superscript"/>
        <sz val="12"/>
        <rFont val="Arial"/>
        <family val="2"/>
      </rPr>
      <t>a</t>
    </r>
  </si>
  <si>
    <r>
      <t>Js</t>
    </r>
    <r>
      <rPr>
        <vertAlign val="superscript"/>
        <sz val="12"/>
        <rFont val="Arial"/>
        <family val="2"/>
      </rPr>
      <t>a</t>
    </r>
  </si>
  <si>
    <r>
      <t>Wr</t>
    </r>
    <r>
      <rPr>
        <vertAlign val="superscript"/>
        <sz val="12"/>
        <rFont val="Arial"/>
        <family val="2"/>
      </rPr>
      <t>a</t>
    </r>
  </si>
  <si>
    <r>
      <t>Yt</t>
    </r>
    <r>
      <rPr>
        <vertAlign val="superscript"/>
        <sz val="12"/>
        <rFont val="Arial"/>
        <family val="2"/>
      </rPr>
      <t>b</t>
    </r>
  </si>
  <si>
    <r>
      <t>Xg</t>
    </r>
    <r>
      <rPr>
        <vertAlign val="superscript"/>
        <sz val="12"/>
        <rFont val="Arial"/>
        <family val="2"/>
      </rPr>
      <t>a</t>
    </r>
  </si>
  <si>
    <r>
      <t>Gy</t>
    </r>
    <r>
      <rPr>
        <vertAlign val="superscript"/>
        <sz val="12"/>
        <rFont val="Arial"/>
        <family val="2"/>
      </rPr>
      <t>a</t>
    </r>
  </si>
  <si>
    <r>
      <t>LW</t>
    </r>
    <r>
      <rPr>
        <vertAlign val="superscript"/>
        <sz val="12"/>
        <rFont val="Arial"/>
        <family val="2"/>
      </rPr>
      <t>ab</t>
    </r>
  </si>
  <si>
    <r>
      <t>Cr</t>
    </r>
    <r>
      <rPr>
        <vertAlign val="superscript"/>
        <sz val="12"/>
        <rFont val="Arial"/>
        <family val="2"/>
      </rPr>
      <t>a</t>
    </r>
  </si>
  <si>
    <r>
      <t>Kn</t>
    </r>
    <r>
      <rPr>
        <vertAlign val="superscript"/>
        <sz val="12"/>
        <rFont val="Arial"/>
        <family val="2"/>
      </rPr>
      <t>a</t>
    </r>
  </si>
  <si>
    <r>
      <t>McC</t>
    </r>
    <r>
      <rPr>
        <vertAlign val="superscript"/>
        <sz val="12"/>
        <rFont val="Arial"/>
        <family val="2"/>
      </rPr>
      <t>a</t>
    </r>
  </si>
  <si>
    <r>
      <t>Yk</t>
    </r>
    <r>
      <rPr>
        <vertAlign val="superscript"/>
        <sz val="12"/>
        <rFont val="Arial"/>
        <family val="2"/>
      </rPr>
      <t>a</t>
    </r>
  </si>
  <si>
    <r>
      <t>Cs</t>
    </r>
    <r>
      <rPr>
        <vertAlign val="superscript"/>
        <sz val="12"/>
        <rFont val="Arial"/>
        <family val="2"/>
      </rPr>
      <t>a</t>
    </r>
  </si>
  <si>
    <r>
      <t>Jr</t>
    </r>
    <r>
      <rPr>
        <b/>
        <vertAlign val="superscript"/>
        <sz val="12"/>
        <rFont val="Arial"/>
        <family val="2"/>
      </rPr>
      <t>a</t>
    </r>
  </si>
  <si>
    <r>
      <t>Jr</t>
    </r>
    <r>
      <rPr>
        <vertAlign val="superscript"/>
        <sz val="12"/>
        <rFont val="Arial"/>
        <family val="2"/>
      </rPr>
      <t>a</t>
    </r>
  </si>
  <si>
    <r>
      <t>Sd</t>
    </r>
    <r>
      <rPr>
        <vertAlign val="superscript"/>
        <sz val="12"/>
        <rFont val="Arial"/>
        <family val="2"/>
      </rPr>
      <t>a</t>
    </r>
  </si>
  <si>
    <r>
      <t>C</t>
    </r>
    <r>
      <rPr>
        <vertAlign val="superscript"/>
        <sz val="12"/>
        <rFont val="Arial"/>
        <family val="2"/>
      </rPr>
      <t>w</t>
    </r>
  </si>
  <si>
    <r>
      <t>Lu</t>
    </r>
    <r>
      <rPr>
        <vertAlign val="superscript"/>
        <sz val="12"/>
        <rFont val="Arial"/>
        <family val="2"/>
      </rPr>
      <t>a</t>
    </r>
  </si>
  <si>
    <r>
      <t xml:space="preserve">Lu </t>
    </r>
    <r>
      <rPr>
        <vertAlign val="superscript"/>
        <sz val="12"/>
        <rFont val="Arial"/>
        <family val="2"/>
      </rPr>
      <t>b</t>
    </r>
  </si>
  <si>
    <r>
      <t>Kp</t>
    </r>
    <r>
      <rPr>
        <vertAlign val="superscript"/>
        <sz val="12"/>
        <rFont val="Arial"/>
        <family val="2"/>
      </rPr>
      <t>a</t>
    </r>
  </si>
  <si>
    <r>
      <t>Kp</t>
    </r>
    <r>
      <rPr>
        <vertAlign val="superscript"/>
        <sz val="12"/>
        <rFont val="Arial"/>
        <family val="2"/>
      </rPr>
      <t>b</t>
    </r>
  </si>
  <si>
    <r>
      <t>Js</t>
    </r>
    <r>
      <rPr>
        <vertAlign val="superscript"/>
        <sz val="12"/>
        <rFont val="Arial"/>
        <family val="2"/>
      </rPr>
      <t>b</t>
    </r>
  </si>
  <si>
    <r>
      <t>Le</t>
    </r>
    <r>
      <rPr>
        <vertAlign val="superscript"/>
        <sz val="12"/>
        <rFont val="Arial"/>
        <family val="2"/>
      </rPr>
      <t>a</t>
    </r>
  </si>
  <si>
    <r>
      <t>Le</t>
    </r>
    <r>
      <rPr>
        <vertAlign val="superscript"/>
        <sz val="12"/>
        <rFont val="Arial"/>
        <family val="2"/>
      </rPr>
      <t>b</t>
    </r>
  </si>
  <si>
    <r>
      <t>Fy</t>
    </r>
    <r>
      <rPr>
        <vertAlign val="superscript"/>
        <sz val="12"/>
        <rFont val="Arial"/>
        <family val="2"/>
      </rPr>
      <t>a</t>
    </r>
  </si>
  <si>
    <r>
      <t>Fy</t>
    </r>
    <r>
      <rPr>
        <vertAlign val="superscript"/>
        <sz val="12"/>
        <rFont val="Arial"/>
        <family val="2"/>
      </rPr>
      <t>b</t>
    </r>
  </si>
  <si>
    <r>
      <t>Jk</t>
    </r>
    <r>
      <rPr>
        <vertAlign val="superscript"/>
        <sz val="12"/>
        <rFont val="Arial"/>
        <family val="2"/>
      </rPr>
      <t>a</t>
    </r>
  </si>
  <si>
    <r>
      <t>Jk</t>
    </r>
    <r>
      <rPr>
        <vertAlign val="superscript"/>
        <sz val="12"/>
        <rFont val="Arial"/>
        <family val="2"/>
      </rPr>
      <t>b</t>
    </r>
  </si>
  <si>
    <r>
      <t>Di</t>
    </r>
    <r>
      <rPr>
        <vertAlign val="superscript"/>
        <sz val="12"/>
        <rFont val="Arial"/>
        <family val="2"/>
      </rPr>
      <t>b</t>
    </r>
  </si>
  <si>
    <r>
      <t>Yt</t>
    </r>
    <r>
      <rPr>
        <vertAlign val="superscript"/>
        <sz val="12"/>
        <rFont val="Arial"/>
        <family val="2"/>
      </rPr>
      <t>a</t>
    </r>
  </si>
  <si>
    <r>
      <t>Co</t>
    </r>
    <r>
      <rPr>
        <vertAlign val="superscript"/>
        <sz val="12"/>
        <rFont val="Arial"/>
        <family val="2"/>
      </rPr>
      <t>a</t>
    </r>
  </si>
  <si>
    <r>
      <t>Co</t>
    </r>
    <r>
      <rPr>
        <vertAlign val="superscript"/>
        <sz val="12"/>
        <rFont val="Arial"/>
        <family val="2"/>
      </rPr>
      <t>b</t>
    </r>
  </si>
  <si>
    <r>
      <t>Lw</t>
    </r>
    <r>
      <rPr>
        <vertAlign val="superscript"/>
        <sz val="12"/>
        <rFont val="Arial"/>
        <family val="2"/>
      </rPr>
      <t>a</t>
    </r>
  </si>
  <si>
    <t>Ge3</t>
  </si>
  <si>
    <t xml:space="preserve"> i</t>
  </si>
  <si>
    <t>PP1Pk-</t>
  </si>
  <si>
    <t>Helgeson phenotype</t>
  </si>
  <si>
    <t xml:space="preserve">Enhancement </t>
  </si>
  <si>
    <t>Enhancement</t>
  </si>
  <si>
    <t>Sl1</t>
  </si>
  <si>
    <t>PP1Pk</t>
  </si>
  <si>
    <t>Enzymes</t>
  </si>
  <si>
    <t>Trypsin</t>
  </si>
  <si>
    <t>Chymotrypsin</t>
  </si>
  <si>
    <t>Pronase</t>
  </si>
  <si>
    <t xml:space="preserve">Other </t>
  </si>
  <si>
    <t>Drug Antibodies</t>
  </si>
  <si>
    <t>Drug Treated Cells</t>
  </si>
  <si>
    <t>He</t>
  </si>
  <si>
    <t>Di(a+)</t>
  </si>
  <si>
    <t>Substances</t>
  </si>
  <si>
    <t>Lewis substance</t>
  </si>
  <si>
    <t>P1 substance</t>
  </si>
  <si>
    <t>Anti-Human Globulin (AHG)</t>
  </si>
  <si>
    <t>Rabbit Anti-IgG or Polyspecific AHG</t>
  </si>
  <si>
    <t>Anti IgG lacking an IgG4 specificity</t>
  </si>
  <si>
    <r>
      <t>A</t>
    </r>
    <r>
      <rPr>
        <vertAlign val="subscript"/>
        <sz val="12"/>
        <color rgb="FFFF0000"/>
        <rFont val="Arial"/>
        <family val="2"/>
      </rPr>
      <t>2</t>
    </r>
  </si>
  <si>
    <t>D--</t>
  </si>
  <si>
    <t>D••</t>
  </si>
  <si>
    <t>RHCE*ce733G/733G</t>
  </si>
  <si>
    <r>
      <t>Lu</t>
    </r>
    <r>
      <rPr>
        <vertAlign val="superscript"/>
        <sz val="12"/>
        <rFont val="Arial"/>
        <family val="2"/>
      </rPr>
      <t>b</t>
    </r>
  </si>
  <si>
    <r>
      <t>Di</t>
    </r>
    <r>
      <rPr>
        <vertAlign val="superscript"/>
        <sz val="12"/>
        <rFont val="Arial"/>
        <family val="2"/>
      </rPr>
      <t>a</t>
    </r>
  </si>
  <si>
    <t>Di(a+b–)</t>
  </si>
  <si>
    <t>Wr(a+)</t>
  </si>
  <si>
    <t>Sc:2</t>
  </si>
  <si>
    <t>DO*A/DO*A</t>
  </si>
  <si>
    <t>DO*B/DO*B</t>
  </si>
  <si>
    <t>LW(a-b-)</t>
  </si>
  <si>
    <t>033</t>
  </si>
  <si>
    <t>034</t>
  </si>
  <si>
    <t>AUG</t>
  </si>
  <si>
    <t>AUG2</t>
  </si>
  <si>
    <t>036</t>
  </si>
  <si>
    <t>AUG:-1,-2</t>
  </si>
  <si>
    <t>Augustine</t>
  </si>
  <si>
    <r>
      <t>M</t>
    </r>
    <r>
      <rPr>
        <vertAlign val="superscript"/>
        <sz val="12"/>
        <color rgb="FFFF0000"/>
        <rFont val="Arial"/>
        <family val="2"/>
      </rPr>
      <t>g</t>
    </r>
    <r>
      <rPr>
        <sz val="12"/>
        <color rgb="FFFF0000"/>
        <rFont val="Arial"/>
        <family val="2"/>
      </rPr>
      <t>+</t>
    </r>
  </si>
  <si>
    <r>
      <t>r</t>
    </r>
    <r>
      <rPr>
        <vertAlign val="superscript"/>
        <sz val="12"/>
        <color rgb="FFFF0000"/>
        <rFont val="Arial"/>
        <family val="2"/>
      </rPr>
      <t>G</t>
    </r>
  </si>
  <si>
    <r>
      <t xml:space="preserve">Rh </t>
    </r>
    <r>
      <rPr>
        <vertAlign val="subscript"/>
        <sz val="12"/>
        <color rgb="FFFF0000"/>
        <rFont val="Arial"/>
        <family val="2"/>
      </rPr>
      <t>null</t>
    </r>
  </si>
  <si>
    <r>
      <t>O</t>
    </r>
    <r>
      <rPr>
        <vertAlign val="subscript"/>
        <sz val="12"/>
        <color rgb="FFFF0000"/>
        <rFont val="Arial"/>
        <family val="2"/>
      </rPr>
      <t>h</t>
    </r>
  </si>
  <si>
    <t>Recombinant Blood Group Protein</t>
  </si>
  <si>
    <t>Requirement</t>
  </si>
  <si>
    <r>
      <t xml:space="preserve">U- </t>
    </r>
    <r>
      <rPr>
        <i/>
        <sz val="12"/>
        <color rgb="FFFF0000"/>
        <rFont val="Arial"/>
        <family val="2"/>
      </rPr>
      <t>GYPB*Del</t>
    </r>
    <r>
      <rPr>
        <sz val="12"/>
        <color rgb="FFFF0000"/>
        <rFont val="Arial"/>
        <family val="2"/>
      </rPr>
      <t xml:space="preserve"> exons 2-5</t>
    </r>
  </si>
  <si>
    <r>
      <t>U+</t>
    </r>
    <r>
      <rPr>
        <vertAlign val="superscript"/>
        <sz val="12"/>
        <color rgb="FFFF0000"/>
        <rFont val="Arial"/>
        <family val="2"/>
      </rPr>
      <t>VAR</t>
    </r>
    <r>
      <rPr>
        <sz val="12"/>
        <color rgb="FFFF0000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>GYPB*230T</t>
    </r>
    <r>
      <rPr>
        <sz val="12"/>
        <color rgb="FFFF0000"/>
        <rFont val="Arial"/>
        <family val="2"/>
      </rPr>
      <t xml:space="preserve"> or </t>
    </r>
    <r>
      <rPr>
        <i/>
        <sz val="12"/>
        <color rgb="FFFF0000"/>
        <rFont val="Arial"/>
        <family val="2"/>
      </rPr>
      <t>GYPB*270+5t</t>
    </r>
  </si>
  <si>
    <t>P1PK</t>
  </si>
  <si>
    <t>P1</t>
  </si>
  <si>
    <t>038</t>
  </si>
  <si>
    <t>SID</t>
  </si>
  <si>
    <t>Yt</t>
  </si>
  <si>
    <t>Dithiothreitol (DTT)  or
 2-mercaptoethanol (2-ME) or AET</t>
  </si>
  <si>
    <t>Chloroquine diphosphate (CDP) or
 EDTA glycine acid (EGA)</t>
  </si>
  <si>
    <t>P1PK/ GLOB</t>
  </si>
  <si>
    <t>P1PK/
Globoside</t>
  </si>
  <si>
    <t>Need
100%</t>
  </si>
  <si>
    <t>Need 65%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</si>
</sst>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22"/>
      <name val="Arial"/>
      <family val="2"/>
    </font>
    <font>
      <b/>
      <i/>
      <sz val="14"/>
      <color indexed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vertAlign val="subscript"/>
      <sz val="12"/>
      <color rgb="FFFF0000"/>
      <name val="Arial"/>
      <family val="2"/>
    </font>
    <font>
      <b/>
      <sz val="12"/>
      <color rgb="FF00B050"/>
      <name val="Arial"/>
      <family val="2"/>
    </font>
    <font>
      <i/>
      <sz val="12"/>
      <color rgb="FF00B050"/>
      <name val="Arial"/>
      <family val="2"/>
    </font>
    <font>
      <sz val="12"/>
      <color rgb="FF00B050"/>
      <name val="Arial"/>
      <family val="2"/>
    </font>
    <font>
      <sz val="11"/>
      <color rgb="FF00B050"/>
      <name val="Arial"/>
      <family val="2"/>
    </font>
    <font>
      <sz val="10"/>
      <color rgb="FF00B050"/>
      <name val="Arial"/>
      <family val="2"/>
    </font>
    <font>
      <b/>
      <i/>
      <sz val="12"/>
      <color rgb="FF00B050"/>
      <name val="Arial"/>
      <family val="2"/>
    </font>
    <font>
      <vertAlign val="superscript"/>
      <sz val="12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i/>
      <sz val="14"/>
      <name val="Arial"/>
      <family val="2"/>
    </font>
    <font>
      <i/>
      <sz val="14"/>
      <color rgb="FFFF0000"/>
      <name val="Arial"/>
      <family val="2"/>
    </font>
    <font>
      <b/>
      <i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10" fillId="0" borderId="2" xfId="0" applyFont="1" applyBorder="1" applyAlignment="1" applyProtection="1">
      <alignment horizontal="center" wrapText="1"/>
      <protection locked="0"/>
    </xf>
    <xf numFmtId="1" fontId="9" fillId="0" borderId="2" xfId="0" applyNumberFormat="1" applyFont="1" applyBorder="1" applyAlignment="1" applyProtection="1">
      <alignment horizontal="center" wrapText="1"/>
      <protection locked="0"/>
    </xf>
    <xf numFmtId="1" fontId="9" fillId="0" borderId="3" xfId="0" applyNumberFormat="1" applyFont="1" applyBorder="1" applyAlignment="1" applyProtection="1">
      <alignment horizontal="center" wrapText="1"/>
      <protection locked="0"/>
    </xf>
    <xf numFmtId="1" fontId="9" fillId="0" borderId="1" xfId="0" applyNumberFormat="1" applyFont="1" applyBorder="1" applyAlignment="1" applyProtection="1">
      <alignment horizontal="center" wrapText="1"/>
      <protection locked="0"/>
    </xf>
    <xf numFmtId="1" fontId="9" fillId="0" borderId="7" xfId="0" applyNumberFormat="1" applyFont="1" applyBorder="1" applyAlignment="1" applyProtection="1">
      <alignment horizontal="center" wrapText="1"/>
      <protection locked="0"/>
    </xf>
    <xf numFmtId="1" fontId="9" fillId="0" borderId="9" xfId="0" applyNumberFormat="1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wrapText="1"/>
    </xf>
    <xf numFmtId="1" fontId="9" fillId="2" borderId="7" xfId="0" applyNumberFormat="1" applyFont="1" applyFill="1" applyBorder="1" applyAlignment="1" applyProtection="1">
      <alignment horizontal="center" wrapText="1"/>
    </xf>
    <xf numFmtId="1" fontId="9" fillId="2" borderId="2" xfId="0" applyNumberFormat="1" applyFont="1" applyFill="1" applyBorder="1" applyAlignment="1" applyProtection="1">
      <alignment horizontal="center" wrapText="1"/>
    </xf>
    <xf numFmtId="1" fontId="9" fillId="2" borderId="3" xfId="0" applyNumberFormat="1" applyFont="1" applyFill="1" applyBorder="1" applyAlignment="1" applyProtection="1">
      <alignment horizontal="center" wrapText="1"/>
    </xf>
    <xf numFmtId="49" fontId="8" fillId="0" borderId="2" xfId="0" applyNumberFormat="1" applyFont="1" applyBorder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center" wrapText="1"/>
    </xf>
    <xf numFmtId="0" fontId="10" fillId="2" borderId="7" xfId="0" applyFont="1" applyFill="1" applyBorder="1" applyAlignment="1" applyProtection="1">
      <alignment horizontal="center" wrapText="1"/>
    </xf>
    <xf numFmtId="0" fontId="10" fillId="2" borderId="8" xfId="0" applyFont="1" applyFill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9" fillId="0" borderId="2" xfId="0" applyNumberFormat="1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49" fontId="9" fillId="0" borderId="1" xfId="0" applyNumberFormat="1" applyFont="1" applyBorder="1" applyAlignment="1" applyProtection="1">
      <alignment horizontal="center" wrapText="1"/>
    </xf>
    <xf numFmtId="49" fontId="9" fillId="0" borderId="7" xfId="0" applyNumberFormat="1" applyFont="1" applyBorder="1" applyAlignment="1" applyProtection="1">
      <alignment horizontal="center" wrapText="1"/>
    </xf>
    <xf numFmtId="49" fontId="9" fillId="0" borderId="2" xfId="0" applyNumberFormat="1" applyFont="1" applyBorder="1" applyAlignment="1" applyProtection="1">
      <alignment horizontal="center" wrapText="1"/>
    </xf>
    <xf numFmtId="49" fontId="9" fillId="0" borderId="3" xfId="0" applyNumberFormat="1" applyFont="1" applyBorder="1" applyAlignment="1" applyProtection="1">
      <alignment horizontal="center" wrapText="1"/>
    </xf>
    <xf numFmtId="49" fontId="9" fillId="0" borderId="9" xfId="0" applyNumberFormat="1" applyFont="1" applyBorder="1" applyAlignment="1" applyProtection="1">
      <alignment horizontal="center" wrapText="1"/>
    </xf>
    <xf numFmtId="0" fontId="9" fillId="0" borderId="3" xfId="0" applyNumberFormat="1" applyFont="1" applyBorder="1" applyAlignment="1" applyProtection="1">
      <alignment horizontal="center" wrapText="1"/>
    </xf>
    <xf numFmtId="49" fontId="10" fillId="0" borderId="3" xfId="0" applyNumberFormat="1" applyFont="1" applyBorder="1" applyAlignment="1" applyProtection="1">
      <alignment horizontal="center" wrapText="1"/>
    </xf>
    <xf numFmtId="49" fontId="10" fillId="0" borderId="2" xfId="0" applyNumberFormat="1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49" fontId="10" fillId="0" borderId="1" xfId="0" applyNumberFormat="1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49" fontId="10" fillId="0" borderId="7" xfId="0" applyNumberFormat="1" applyFont="1" applyBorder="1" applyAlignment="1" applyProtection="1">
      <alignment horizontal="center" wrapText="1"/>
    </xf>
    <xf numFmtId="1" fontId="10" fillId="0" borderId="3" xfId="0" applyNumberFormat="1" applyFont="1" applyBorder="1" applyAlignment="1" applyProtection="1">
      <alignment horizontal="center" wrapText="1"/>
    </xf>
    <xf numFmtId="1" fontId="10" fillId="0" borderId="2" xfId="0" applyNumberFormat="1" applyFont="1" applyBorder="1" applyAlignment="1" applyProtection="1">
      <alignment horizontal="center" wrapText="1"/>
    </xf>
    <xf numFmtId="1" fontId="10" fillId="0" borderId="7" xfId="0" applyNumberFormat="1" applyFont="1" applyBorder="1" applyAlignment="1" applyProtection="1">
      <alignment horizontal="center" wrapText="1"/>
    </xf>
    <xf numFmtId="1" fontId="10" fillId="0" borderId="1" xfId="0" applyNumberFormat="1" applyFont="1" applyBorder="1" applyAlignment="1" applyProtection="1">
      <alignment horizontal="center" wrapText="1"/>
    </xf>
    <xf numFmtId="1" fontId="10" fillId="2" borderId="3" xfId="0" applyNumberFormat="1" applyFont="1" applyFill="1" applyBorder="1" applyAlignment="1" applyProtection="1">
      <alignment horizontal="center" wrapText="1"/>
    </xf>
    <xf numFmtId="1" fontId="10" fillId="0" borderId="9" xfId="0" applyNumberFormat="1" applyFont="1" applyBorder="1" applyAlignment="1" applyProtection="1">
      <alignment horizontal="center" wrapText="1"/>
    </xf>
    <xf numFmtId="1" fontId="10" fillId="2" borderId="7" xfId="0" applyNumberFormat="1" applyFont="1" applyFill="1" applyBorder="1" applyAlignment="1" applyProtection="1">
      <alignment horizontal="center" wrapText="1"/>
    </xf>
    <xf numFmtId="1" fontId="10" fillId="2" borderId="8" xfId="0" applyNumberFormat="1" applyFont="1" applyFill="1" applyBorder="1" applyAlignment="1" applyProtection="1">
      <alignment horizontal="center" wrapText="1"/>
    </xf>
    <xf numFmtId="49" fontId="12" fillId="0" borderId="1" xfId="0" applyNumberFormat="1" applyFont="1" applyBorder="1" applyAlignment="1" applyProtection="1">
      <alignment horizontal="center" wrapText="1"/>
    </xf>
    <xf numFmtId="49" fontId="12" fillId="0" borderId="2" xfId="0" applyNumberFormat="1" applyFont="1" applyBorder="1" applyAlignment="1" applyProtection="1">
      <alignment horizontal="center" wrapText="1"/>
    </xf>
    <xf numFmtId="49" fontId="12" fillId="0" borderId="7" xfId="0" applyNumberFormat="1" applyFont="1" applyBorder="1" applyAlignment="1" applyProtection="1">
      <alignment horizontal="center" wrapText="1"/>
    </xf>
    <xf numFmtId="49" fontId="12" fillId="0" borderId="3" xfId="0" applyNumberFormat="1" applyFont="1" applyBorder="1" applyAlignment="1" applyProtection="1">
      <alignment horizontal="center" wrapText="1"/>
    </xf>
    <xf numFmtId="49" fontId="12" fillId="0" borderId="9" xfId="0" applyNumberFormat="1" applyFont="1" applyBorder="1" applyAlignment="1" applyProtection="1">
      <alignment horizontal="center" wrapText="1"/>
    </xf>
    <xf numFmtId="1" fontId="9" fillId="0" borderId="3" xfId="0" applyNumberFormat="1" applyFont="1" applyBorder="1" applyAlignment="1" applyProtection="1">
      <alignment horizontal="center" wrapText="1"/>
    </xf>
    <xf numFmtId="1" fontId="9" fillId="0" borderId="2" xfId="0" applyNumberFormat="1" applyFont="1" applyBorder="1" applyAlignment="1" applyProtection="1">
      <alignment horizontal="center" wrapText="1"/>
    </xf>
    <xf numFmtId="1" fontId="9" fillId="0" borderId="1" xfId="0" applyNumberFormat="1" applyFont="1" applyBorder="1" applyAlignment="1" applyProtection="1">
      <alignment horizontal="center" wrapText="1"/>
    </xf>
    <xf numFmtId="1" fontId="9" fillId="0" borderId="7" xfId="0" applyNumberFormat="1" applyFont="1" applyBorder="1" applyAlignment="1" applyProtection="1">
      <alignment horizontal="center" wrapText="1"/>
    </xf>
    <xf numFmtId="1" fontId="9" fillId="0" borderId="9" xfId="0" applyNumberFormat="1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49" fontId="8" fillId="0" borderId="8" xfId="0" applyNumberFormat="1" applyFont="1" applyBorder="1" applyAlignment="1" applyProtection="1">
      <alignment horizontal="center" wrapText="1"/>
    </xf>
    <xf numFmtId="1" fontId="8" fillId="0" borderId="8" xfId="0" applyNumberFormat="1" applyFont="1" applyBorder="1" applyAlignment="1" applyProtection="1">
      <alignment horizontal="center" wrapText="1"/>
    </xf>
    <xf numFmtId="0" fontId="9" fillId="0" borderId="9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49" fontId="10" fillId="0" borderId="9" xfId="0" applyNumberFormat="1" applyFont="1" applyBorder="1" applyAlignment="1" applyProtection="1">
      <alignment horizontal="center" wrapText="1"/>
    </xf>
    <xf numFmtId="0" fontId="10" fillId="0" borderId="9" xfId="0" applyFont="1" applyBorder="1" applyAlignment="1" applyProtection="1">
      <alignment horizontal="center" wrapText="1"/>
    </xf>
    <xf numFmtId="49" fontId="8" fillId="0" borderId="9" xfId="0" applyNumberFormat="1" applyFont="1" applyBorder="1" applyAlignment="1" applyProtection="1">
      <alignment horizontal="center" wrapText="1"/>
    </xf>
    <xf numFmtId="1" fontId="11" fillId="3" borderId="9" xfId="0" applyNumberFormat="1" applyFont="1" applyFill="1" applyBorder="1" applyAlignment="1" applyProtection="1">
      <alignment horizontal="center" wrapText="1"/>
    </xf>
    <xf numFmtId="1" fontId="8" fillId="0" borderId="9" xfId="0" applyNumberFormat="1" applyFont="1" applyBorder="1" applyAlignment="1" applyProtection="1">
      <alignment horizontal="center" wrapText="1"/>
    </xf>
    <xf numFmtId="0" fontId="19" fillId="0" borderId="8" xfId="0" applyFont="1" applyBorder="1" applyAlignment="1" applyProtection="1">
      <alignment horizontal="center" wrapText="1"/>
    </xf>
    <xf numFmtId="1" fontId="19" fillId="0" borderId="8" xfId="0" applyNumberFormat="1" applyFont="1" applyBorder="1" applyAlignment="1" applyProtection="1">
      <alignment horizontal="center" wrapText="1"/>
    </xf>
    <xf numFmtId="0" fontId="19" fillId="0" borderId="1" xfId="0" applyFont="1" applyBorder="1" applyAlignment="1" applyProtection="1">
      <alignment horizontal="center" wrapText="1"/>
      <protection locked="0"/>
    </xf>
    <xf numFmtId="1" fontId="18" fillId="0" borderId="1" xfId="0" applyNumberFormat="1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 wrapText="1"/>
    </xf>
    <xf numFmtId="1" fontId="19" fillId="2" borderId="2" xfId="0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 applyProtection="1">
      <alignment horizontal="center" wrapText="1"/>
      <protection locked="0"/>
    </xf>
    <xf numFmtId="0" fontId="19" fillId="2" borderId="3" xfId="0" applyFont="1" applyFill="1" applyBorder="1" applyAlignment="1" applyProtection="1">
      <alignment horizontal="center" wrapText="1"/>
    </xf>
    <xf numFmtId="1" fontId="19" fillId="2" borderId="3" xfId="0" applyNumberFormat="1" applyFont="1" applyFill="1" applyBorder="1" applyAlignment="1" applyProtection="1">
      <alignment horizontal="center" wrapText="1"/>
    </xf>
    <xf numFmtId="0" fontId="18" fillId="0" borderId="3" xfId="0" applyFont="1" applyBorder="1" applyAlignment="1" applyProtection="1">
      <alignment horizontal="center" wrapText="1"/>
      <protection locked="0"/>
    </xf>
    <xf numFmtId="0" fontId="18" fillId="2" borderId="7" xfId="0" applyFont="1" applyFill="1" applyBorder="1" applyAlignment="1" applyProtection="1">
      <alignment horizontal="center" wrapText="1"/>
    </xf>
    <xf numFmtId="1" fontId="18" fillId="2" borderId="7" xfId="0" applyNumberFormat="1" applyFont="1" applyFill="1" applyBorder="1" applyAlignment="1" applyProtection="1">
      <alignment horizontal="center" wrapText="1"/>
    </xf>
    <xf numFmtId="0" fontId="18" fillId="0" borderId="7" xfId="0" applyFont="1" applyBorder="1" applyAlignment="1" applyProtection="1">
      <alignment horizontal="center" wrapText="1"/>
      <protection locked="0"/>
    </xf>
    <xf numFmtId="0" fontId="18" fillId="2" borderId="2" xfId="0" applyFont="1" applyFill="1" applyBorder="1" applyAlignment="1" applyProtection="1">
      <alignment horizontal="center" wrapText="1"/>
    </xf>
    <xf numFmtId="1" fontId="18" fillId="2" borderId="2" xfId="0" applyNumberFormat="1" applyFont="1" applyFill="1" applyBorder="1" applyAlignment="1" applyProtection="1">
      <alignment horizontal="center" wrapText="1"/>
    </xf>
    <xf numFmtId="1" fontId="18" fillId="0" borderId="3" xfId="0" applyNumberFormat="1" applyFont="1" applyBorder="1" applyAlignment="1" applyProtection="1">
      <alignment horizontal="center" wrapText="1"/>
    </xf>
    <xf numFmtId="0" fontId="18" fillId="2" borderId="9" xfId="0" applyFont="1" applyFill="1" applyBorder="1" applyAlignment="1" applyProtection="1">
      <alignment horizontal="center" wrapText="1"/>
    </xf>
    <xf numFmtId="1" fontId="18" fillId="2" borderId="9" xfId="0" applyNumberFormat="1" applyFont="1" applyFill="1" applyBorder="1" applyAlignment="1" applyProtection="1">
      <alignment horizontal="center" wrapText="1"/>
    </xf>
    <xf numFmtId="0" fontId="18" fillId="0" borderId="9" xfId="0" applyFont="1" applyBorder="1" applyAlignment="1" applyProtection="1">
      <alignment horizontal="center" wrapText="1"/>
      <protection locked="0"/>
    </xf>
    <xf numFmtId="0" fontId="18" fillId="2" borderId="3" xfId="0" applyFont="1" applyFill="1" applyBorder="1" applyAlignment="1" applyProtection="1">
      <alignment horizontal="center" wrapText="1"/>
    </xf>
    <xf numFmtId="1" fontId="18" fillId="2" borderId="3" xfId="0" applyNumberFormat="1" applyFont="1" applyFill="1" applyBorder="1" applyAlignment="1" applyProtection="1">
      <alignment horizontal="center" wrapText="1"/>
    </xf>
    <xf numFmtId="1" fontId="18" fillId="0" borderId="7" xfId="0" applyNumberFormat="1" applyFont="1" applyBorder="1" applyAlignment="1" applyProtection="1">
      <alignment horizontal="center" wrapText="1"/>
    </xf>
    <xf numFmtId="1" fontId="18" fillId="0" borderId="2" xfId="0" applyNumberFormat="1" applyFont="1" applyBorder="1" applyAlignment="1" applyProtection="1">
      <alignment horizontal="center" wrapText="1"/>
    </xf>
    <xf numFmtId="1" fontId="18" fillId="0" borderId="9" xfId="0" applyNumberFormat="1" applyFont="1" applyBorder="1" applyAlignment="1" applyProtection="1">
      <alignment horizontal="center" wrapText="1"/>
    </xf>
    <xf numFmtId="1" fontId="19" fillId="0" borderId="9" xfId="0" applyNumberFormat="1" applyFont="1" applyBorder="1" applyAlignment="1" applyProtection="1">
      <alignment horizontal="center" wrapText="1"/>
    </xf>
    <xf numFmtId="49" fontId="21" fillId="0" borderId="8" xfId="0" applyNumberFormat="1" applyFont="1" applyBorder="1" applyAlignment="1" applyProtection="1">
      <alignment horizontal="center" wrapText="1"/>
    </xf>
    <xf numFmtId="1" fontId="21" fillId="0" borderId="8" xfId="0" applyNumberFormat="1" applyFont="1" applyBorder="1" applyAlignment="1" applyProtection="1">
      <alignment horizontal="center" wrapText="1"/>
    </xf>
    <xf numFmtId="49" fontId="22" fillId="0" borderId="1" xfId="0" applyNumberFormat="1" applyFont="1" applyBorder="1" applyAlignment="1" applyProtection="1">
      <alignment horizontal="center" wrapText="1"/>
    </xf>
    <xf numFmtId="1" fontId="23" fillId="0" borderId="1" xfId="0" applyNumberFormat="1" applyFont="1" applyBorder="1" applyAlignment="1" applyProtection="1">
      <alignment horizontal="center" wrapText="1"/>
      <protection locked="0"/>
    </xf>
    <xf numFmtId="0" fontId="23" fillId="0" borderId="1" xfId="0" applyNumberFormat="1" applyFont="1" applyBorder="1" applyAlignment="1" applyProtection="1">
      <alignment horizontal="center" wrapText="1"/>
    </xf>
    <xf numFmtId="49" fontId="22" fillId="0" borderId="2" xfId="0" applyNumberFormat="1" applyFont="1" applyBorder="1" applyAlignment="1" applyProtection="1">
      <alignment horizontal="center" wrapText="1"/>
    </xf>
    <xf numFmtId="1" fontId="23" fillId="0" borderId="2" xfId="0" applyNumberFormat="1" applyFont="1" applyBorder="1" applyAlignment="1" applyProtection="1">
      <alignment horizontal="center" wrapText="1"/>
      <protection locked="0"/>
    </xf>
    <xf numFmtId="0" fontId="23" fillId="0" borderId="2" xfId="0" applyNumberFormat="1" applyFont="1" applyBorder="1" applyAlignment="1" applyProtection="1">
      <alignment horizontal="center" wrapText="1"/>
    </xf>
    <xf numFmtId="49" fontId="23" fillId="0" borderId="2" xfId="0" applyNumberFormat="1" applyFont="1" applyBorder="1" applyAlignment="1" applyProtection="1">
      <alignment horizontal="center" wrapText="1"/>
    </xf>
    <xf numFmtId="49" fontId="24" fillId="0" borderId="2" xfId="0" applyNumberFormat="1" applyFont="1" applyBorder="1" applyAlignment="1" applyProtection="1">
      <alignment horizontal="center" wrapText="1"/>
    </xf>
    <xf numFmtId="1" fontId="23" fillId="0" borderId="2" xfId="0" applyNumberFormat="1" applyFont="1" applyBorder="1" applyAlignment="1" applyProtection="1">
      <alignment horizontal="center" wrapText="1"/>
    </xf>
    <xf numFmtId="49" fontId="23" fillId="0" borderId="3" xfId="0" applyNumberFormat="1" applyFont="1" applyBorder="1" applyAlignment="1" applyProtection="1">
      <alignment horizontal="center" wrapText="1"/>
    </xf>
    <xf numFmtId="1" fontId="23" fillId="0" borderId="3" xfId="0" applyNumberFormat="1" applyFont="1" applyBorder="1" applyAlignment="1" applyProtection="1">
      <alignment horizontal="center" wrapText="1"/>
      <protection locked="0"/>
    </xf>
    <xf numFmtId="1" fontId="23" fillId="0" borderId="3" xfId="0" applyNumberFormat="1" applyFont="1" applyBorder="1" applyAlignment="1" applyProtection="1">
      <alignment horizontal="center" wrapText="1"/>
    </xf>
    <xf numFmtId="0" fontId="19" fillId="0" borderId="12" xfId="0" applyFont="1" applyBorder="1" applyAlignment="1" applyProtection="1">
      <alignment horizontal="center" wrapText="1"/>
    </xf>
    <xf numFmtId="0" fontId="18" fillId="0" borderId="6" xfId="0" applyFont="1" applyBorder="1" applyAlignment="1" applyProtection="1">
      <alignment horizontal="center" wrapText="1"/>
    </xf>
    <xf numFmtId="0" fontId="18" fillId="0" borderId="13" xfId="0" applyFont="1" applyBorder="1" applyAlignment="1" applyProtection="1">
      <alignment horizontal="center" wrapText="1"/>
    </xf>
    <xf numFmtId="0" fontId="18" fillId="0" borderId="4" xfId="0" applyFont="1" applyBorder="1" applyAlignment="1" applyProtection="1">
      <alignment horizontal="center" wrapText="1"/>
    </xf>
    <xf numFmtId="0" fontId="18" fillId="0" borderId="5" xfId="0" applyFont="1" applyBorder="1" applyAlignment="1" applyProtection="1">
      <alignment horizontal="center" wrapText="1"/>
    </xf>
    <xf numFmtId="0" fontId="18" fillId="0" borderId="11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wrapText="1"/>
      <protection locked="0"/>
    </xf>
    <xf numFmtId="0" fontId="8" fillId="0" borderId="21" xfId="0" applyFont="1" applyBorder="1" applyAlignment="1" applyProtection="1">
      <alignment horizontal="center" wrapText="1"/>
      <protection locked="0"/>
    </xf>
    <xf numFmtId="49" fontId="21" fillId="0" borderId="12" xfId="0" applyNumberFormat="1" applyFont="1" applyBorder="1" applyAlignment="1" applyProtection="1">
      <alignment horizontal="center" wrapText="1"/>
    </xf>
    <xf numFmtId="49" fontId="21" fillId="0" borderId="6" xfId="0" applyNumberFormat="1" applyFont="1" applyBorder="1" applyAlignment="1" applyProtection="1">
      <alignment horizontal="center" wrapText="1"/>
    </xf>
    <xf numFmtId="49" fontId="21" fillId="0" borderId="4" xfId="0" applyNumberFormat="1" applyFont="1" applyBorder="1" applyAlignment="1" applyProtection="1">
      <alignment horizontal="center" wrapText="1"/>
    </xf>
    <xf numFmtId="0" fontId="25" fillId="0" borderId="4" xfId="0" applyFont="1" applyBorder="1" applyAlignment="1" applyProtection="1">
      <alignment horizontal="center"/>
    </xf>
    <xf numFmtId="0" fontId="21" fillId="0" borderId="4" xfId="0" applyFont="1" applyBorder="1" applyAlignment="1" applyProtection="1">
      <alignment horizontal="center" wrapText="1"/>
    </xf>
    <xf numFmtId="49" fontId="21" fillId="0" borderId="5" xfId="0" applyNumberFormat="1" applyFont="1" applyBorder="1" applyAlignment="1" applyProtection="1">
      <alignment horizontal="center" wrapText="1"/>
    </xf>
    <xf numFmtId="0" fontId="18" fillId="0" borderId="17" xfId="0" applyFont="1" applyBorder="1" applyAlignment="1" applyProtection="1">
      <alignment horizontal="center" wrapText="1"/>
      <protection locked="0"/>
    </xf>
    <xf numFmtId="0" fontId="18" fillId="0" borderId="18" xfId="0" applyFont="1" applyBorder="1" applyAlignment="1" applyProtection="1">
      <alignment horizontal="center" wrapText="1"/>
      <protection locked="0"/>
    </xf>
    <xf numFmtId="0" fontId="18" fillId="0" borderId="19" xfId="0" applyFont="1" applyBorder="1" applyAlignment="1" applyProtection="1">
      <alignment horizontal="center" wrapText="1"/>
      <protection locked="0"/>
    </xf>
    <xf numFmtId="0" fontId="18" fillId="0" borderId="20" xfId="0" applyFont="1" applyBorder="1" applyAlignment="1" applyProtection="1">
      <alignment horizontal="center" wrapText="1"/>
      <protection locked="0"/>
    </xf>
    <xf numFmtId="0" fontId="18" fillId="0" borderId="21" xfId="0" applyFont="1" applyBorder="1" applyAlignment="1" applyProtection="1">
      <alignment horizontal="center" wrapText="1"/>
      <protection locked="0"/>
    </xf>
    <xf numFmtId="1" fontId="21" fillId="0" borderId="16" xfId="0" applyNumberFormat="1" applyFont="1" applyBorder="1" applyAlignment="1" applyProtection="1">
      <alignment horizontal="center" wrapText="1"/>
    </xf>
    <xf numFmtId="49" fontId="23" fillId="0" borderId="17" xfId="0" applyNumberFormat="1" applyFont="1" applyBorder="1" applyAlignment="1" applyProtection="1">
      <alignment horizontal="center" wrapText="1"/>
    </xf>
    <xf numFmtId="49" fontId="23" fillId="0" borderId="18" xfId="0" applyNumberFormat="1" applyFont="1" applyBorder="1" applyAlignment="1" applyProtection="1">
      <alignment horizontal="center" wrapText="1"/>
    </xf>
    <xf numFmtId="49" fontId="23" fillId="0" borderId="19" xfId="0" applyNumberFormat="1" applyFont="1" applyBorder="1" applyAlignment="1" applyProtection="1">
      <alignment horizontal="center" wrapText="1"/>
    </xf>
    <xf numFmtId="49" fontId="21" fillId="0" borderId="16" xfId="0" applyNumberFormat="1" applyFont="1" applyBorder="1" applyAlignment="1" applyProtection="1">
      <alignment horizontal="center" wrapText="1"/>
    </xf>
    <xf numFmtId="49" fontId="8" fillId="0" borderId="0" xfId="0" applyNumberFormat="1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49" fontId="10" fillId="0" borderId="0" xfId="0" applyNumberFormat="1" applyFont="1" applyBorder="1" applyAlignment="1" applyProtection="1">
      <alignment horizontal="center" wrapText="1"/>
    </xf>
    <xf numFmtId="1" fontId="10" fillId="0" borderId="0" xfId="0" applyNumberFormat="1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1" fontId="8" fillId="0" borderId="0" xfId="0" applyNumberFormat="1" applyFont="1" applyBorder="1" applyAlignment="1" applyProtection="1">
      <alignment horizontal="center" wrapText="1"/>
    </xf>
    <xf numFmtId="0" fontId="10" fillId="2" borderId="1" xfId="0" applyFont="1" applyFill="1" applyBorder="1" applyAlignment="1" applyProtection="1">
      <alignment horizontal="center" wrapText="1"/>
    </xf>
    <xf numFmtId="1" fontId="10" fillId="2" borderId="1" xfId="0" applyNumberFormat="1" applyFont="1" applyFill="1" applyBorder="1" applyAlignment="1" applyProtection="1">
      <alignment horizontal="center" wrapText="1"/>
    </xf>
    <xf numFmtId="1" fontId="18" fillId="0" borderId="2" xfId="0" applyNumberFormat="1" applyFont="1" applyBorder="1" applyAlignment="1" applyProtection="1">
      <alignment horizontal="center" wrapText="1"/>
      <protection locked="0"/>
    </xf>
    <xf numFmtId="0" fontId="23" fillId="0" borderId="2" xfId="0" applyNumberFormat="1" applyFont="1" applyFill="1" applyBorder="1" applyAlignment="1" applyProtection="1">
      <alignment horizontal="center" wrapText="1"/>
    </xf>
    <xf numFmtId="49" fontId="18" fillId="0" borderId="4" xfId="0" applyNumberFormat="1" applyFont="1" applyBorder="1" applyAlignment="1" applyProtection="1">
      <alignment horizontal="center" wrapText="1"/>
    </xf>
    <xf numFmtId="1" fontId="18" fillId="2" borderId="4" xfId="0" applyNumberFormat="1" applyFont="1" applyFill="1" applyBorder="1" applyAlignment="1" applyProtection="1">
      <alignment horizontal="center" wrapText="1"/>
    </xf>
    <xf numFmtId="49" fontId="28" fillId="0" borderId="4" xfId="0" applyNumberFormat="1" applyFont="1" applyBorder="1" applyAlignment="1" applyProtection="1">
      <alignment horizontal="center" wrapText="1"/>
    </xf>
    <xf numFmtId="1" fontId="9" fillId="2" borderId="18" xfId="0" applyNumberFormat="1" applyFont="1" applyFill="1" applyBorder="1" applyAlignment="1" applyProtection="1">
      <alignment horizontal="center" wrapText="1"/>
    </xf>
    <xf numFmtId="1" fontId="18" fillId="2" borderId="18" xfId="0" applyNumberFormat="1" applyFont="1" applyFill="1" applyBorder="1" applyAlignment="1" applyProtection="1">
      <alignment horizontal="center" wrapText="1"/>
    </xf>
    <xf numFmtId="49" fontId="18" fillId="0" borderId="6" xfId="0" applyNumberFormat="1" applyFont="1" applyBorder="1" applyAlignment="1" applyProtection="1">
      <alignment horizontal="center" wrapText="1"/>
    </xf>
    <xf numFmtId="2" fontId="8" fillId="0" borderId="8" xfId="0" applyNumberFormat="1" applyFont="1" applyBorder="1" applyAlignment="1" applyProtection="1">
      <alignment horizontal="center" wrapText="1"/>
    </xf>
    <xf numFmtId="49" fontId="8" fillId="0" borderId="16" xfId="0" applyNumberFormat="1" applyFont="1" applyBorder="1" applyAlignment="1" applyProtection="1">
      <alignment horizontal="center" wrapText="1"/>
    </xf>
    <xf numFmtId="49" fontId="19" fillId="0" borderId="12" xfId="0" applyNumberFormat="1" applyFont="1" applyBorder="1" applyAlignment="1" applyProtection="1">
      <alignment horizontal="center" wrapText="1"/>
    </xf>
    <xf numFmtId="49" fontId="19" fillId="0" borderId="8" xfId="0" applyNumberFormat="1" applyFont="1" applyBorder="1" applyAlignment="1" applyProtection="1">
      <alignment horizontal="center" wrapText="1"/>
    </xf>
    <xf numFmtId="49" fontId="19" fillId="0" borderId="16" xfId="0" applyNumberFormat="1" applyFont="1" applyBorder="1" applyAlignment="1" applyProtection="1">
      <alignment horizontal="center" wrapText="1"/>
    </xf>
    <xf numFmtId="0" fontId="21" fillId="0" borderId="16" xfId="0" applyFont="1" applyBorder="1" applyAlignment="1" applyProtection="1">
      <alignment horizontal="center" wrapText="1"/>
    </xf>
    <xf numFmtId="1" fontId="18" fillId="2" borderId="6" xfId="0" applyNumberFormat="1" applyFont="1" applyFill="1" applyBorder="1" applyAlignment="1" applyProtection="1">
      <alignment horizontal="center" wrapText="1"/>
    </xf>
    <xf numFmtId="1" fontId="18" fillId="2" borderId="1" xfId="0" applyNumberFormat="1" applyFont="1" applyFill="1" applyBorder="1" applyAlignment="1" applyProtection="1">
      <alignment horizontal="center" wrapText="1"/>
    </xf>
    <xf numFmtId="1" fontId="18" fillId="2" borderId="17" xfId="0" applyNumberFormat="1" applyFont="1" applyFill="1" applyBorder="1" applyAlignment="1" applyProtection="1">
      <alignment horizontal="center" wrapText="1"/>
    </xf>
    <xf numFmtId="49" fontId="18" fillId="0" borderId="5" xfId="0" applyNumberFormat="1" applyFont="1" applyBorder="1" applyAlignment="1" applyProtection="1">
      <alignment horizontal="center" wrapText="1"/>
    </xf>
    <xf numFmtId="1" fontId="18" fillId="0" borderId="3" xfId="0" applyNumberFormat="1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wrapText="1"/>
    </xf>
    <xf numFmtId="0" fontId="18" fillId="0" borderId="12" xfId="0" applyFont="1" applyBorder="1" applyAlignment="1" applyProtection="1">
      <alignment horizontal="center" wrapText="1"/>
    </xf>
    <xf numFmtId="1" fontId="9" fillId="2" borderId="19" xfId="0" applyNumberFormat="1" applyFont="1" applyFill="1" applyBorder="1" applyAlignment="1" applyProtection="1">
      <alignment horizontal="center" wrapText="1"/>
    </xf>
    <xf numFmtId="1" fontId="18" fillId="2" borderId="13" xfId="0" applyNumberFormat="1" applyFont="1" applyFill="1" applyBorder="1" applyAlignment="1" applyProtection="1">
      <alignment horizontal="center" wrapText="1"/>
    </xf>
    <xf numFmtId="1" fontId="18" fillId="2" borderId="20" xfId="0" applyNumberFormat="1" applyFont="1" applyFill="1" applyBorder="1" applyAlignment="1" applyProtection="1">
      <alignment horizontal="center" wrapText="1"/>
    </xf>
    <xf numFmtId="1" fontId="18" fillId="2" borderId="5" xfId="0" applyNumberFormat="1" applyFont="1" applyFill="1" applyBorder="1" applyAlignment="1" applyProtection="1">
      <alignment horizontal="center" wrapText="1"/>
    </xf>
    <xf numFmtId="1" fontId="18" fillId="2" borderId="19" xfId="0" applyNumberFormat="1" applyFont="1" applyFill="1" applyBorder="1" applyAlignment="1" applyProtection="1">
      <alignment horizontal="center" wrapText="1"/>
    </xf>
    <xf numFmtId="49" fontId="18" fillId="0" borderId="13" xfId="0" applyNumberFormat="1" applyFont="1" applyBorder="1" applyAlignment="1" applyProtection="1">
      <alignment horizontal="center" wrapText="1"/>
    </xf>
    <xf numFmtId="1" fontId="18" fillId="0" borderId="7" xfId="0" applyNumberFormat="1" applyFont="1" applyBorder="1" applyAlignment="1" applyProtection="1">
      <alignment horizontal="center" wrapText="1"/>
      <protection locked="0"/>
    </xf>
    <xf numFmtId="1" fontId="18" fillId="2" borderId="11" xfId="0" applyNumberFormat="1" applyFont="1" applyFill="1" applyBorder="1" applyAlignment="1" applyProtection="1">
      <alignment horizontal="center" wrapText="1"/>
    </xf>
    <xf numFmtId="1" fontId="18" fillId="2" borderId="21" xfId="0" applyNumberFormat="1" applyFont="1" applyFill="1" applyBorder="1" applyAlignment="1" applyProtection="1">
      <alignment horizontal="center" wrapText="1"/>
    </xf>
    <xf numFmtId="1" fontId="9" fillId="2" borderId="20" xfId="0" applyNumberFormat="1" applyFont="1" applyFill="1" applyBorder="1" applyAlignment="1" applyProtection="1">
      <alignment horizontal="center" wrapText="1"/>
    </xf>
    <xf numFmtId="49" fontId="28" fillId="0" borderId="13" xfId="0" applyNumberFormat="1" applyFont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 vertical="center" wrapText="1"/>
    </xf>
    <xf numFmtId="49" fontId="18" fillId="0" borderId="11" xfId="0" applyNumberFormat="1" applyFont="1" applyBorder="1" applyAlignment="1" applyProtection="1">
      <alignment horizontal="center" wrapText="1"/>
    </xf>
    <xf numFmtId="1" fontId="18" fillId="0" borderId="9" xfId="0" applyNumberFormat="1" applyFont="1" applyBorder="1" applyAlignment="1" applyProtection="1">
      <alignment horizontal="center" wrapText="1"/>
      <protection locked="0"/>
    </xf>
    <xf numFmtId="0" fontId="17" fillId="0" borderId="13" xfId="0" applyFont="1" applyBorder="1" applyAlignment="1" applyProtection="1">
      <alignment horizontal="center" wrapText="1"/>
    </xf>
    <xf numFmtId="1" fontId="12" fillId="0" borderId="9" xfId="0" applyNumberFormat="1" applyFont="1" applyBorder="1" applyAlignment="1" applyProtection="1">
      <alignment horizontal="center" wrapText="1"/>
    </xf>
    <xf numFmtId="0" fontId="10" fillId="0" borderId="21" xfId="0" applyFont="1" applyBorder="1" applyAlignment="1" applyProtection="1">
      <alignment horizontal="center" wrapText="1"/>
    </xf>
    <xf numFmtId="49" fontId="19" fillId="0" borderId="11" xfId="0" applyNumberFormat="1" applyFont="1" applyBorder="1" applyAlignment="1" applyProtection="1">
      <alignment horizontal="center" wrapText="1"/>
    </xf>
    <xf numFmtId="1" fontId="29" fillId="3" borderId="9" xfId="0" applyNumberFormat="1" applyFont="1" applyFill="1" applyBorder="1" applyAlignment="1" applyProtection="1">
      <alignment horizontal="center" wrapText="1"/>
    </xf>
    <xf numFmtId="0" fontId="30" fillId="0" borderId="22" xfId="0" applyFont="1" applyBorder="1" applyAlignment="1" applyProtection="1">
      <alignment horizontal="center" wrapText="1"/>
    </xf>
    <xf numFmtId="0" fontId="31" fillId="0" borderId="15" xfId="0" applyFont="1" applyBorder="1" applyAlignment="1" applyProtection="1">
      <alignment horizontal="center" wrapText="1"/>
    </xf>
    <xf numFmtId="0" fontId="31" fillId="0" borderId="14" xfId="0" applyFont="1" applyBorder="1" applyAlignment="1" applyProtection="1">
      <alignment horizontal="center" wrapText="1"/>
    </xf>
    <xf numFmtId="1" fontId="31" fillId="0" borderId="14" xfId="0" applyNumberFormat="1" applyFont="1" applyBorder="1" applyAlignment="1" applyProtection="1">
      <alignment horizontal="center" wrapText="1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protection locked="0"/>
    </xf>
    <xf numFmtId="0" fontId="17" fillId="0" borderId="5" xfId="0" applyFont="1" applyBorder="1" applyProtection="1"/>
    <xf numFmtId="0" fontId="18" fillId="0" borderId="1" xfId="0" applyFont="1" applyBorder="1" applyAlignment="1" applyProtection="1">
      <alignment horizontal="center" wrapText="1"/>
    </xf>
    <xf numFmtId="0" fontId="17" fillId="0" borderId="3" xfId="0" applyFont="1" applyBorder="1" applyProtection="1"/>
    <xf numFmtId="49" fontId="21" fillId="0" borderId="23" xfId="0" applyNumberFormat="1" applyFont="1" applyBorder="1" applyAlignment="1" applyProtection="1">
      <alignment horizontal="center" wrapText="1"/>
    </xf>
    <xf numFmtId="0" fontId="25" fillId="0" borderId="8" xfId="0" applyFont="1" applyBorder="1" applyProtection="1"/>
    <xf numFmtId="0" fontId="15" fillId="0" borderId="0" xfId="0" applyFont="1" applyBorder="1" applyAlignment="1" applyProtection="1">
      <alignment horizontal="center" wrapText="1"/>
    </xf>
    <xf numFmtId="0" fontId="10" fillId="0" borderId="0" xfId="0" applyFont="1" applyBorder="1" applyProtection="1"/>
    <xf numFmtId="0" fontId="8" fillId="0" borderId="16" xfId="0" applyFont="1" applyBorder="1" applyAlignment="1" applyProtection="1">
      <alignment horizontal="center" wrapText="1"/>
    </xf>
    <xf numFmtId="0" fontId="19" fillId="0" borderId="16" xfId="0" applyFont="1" applyBorder="1" applyAlignment="1" applyProtection="1">
      <alignment horizontal="center" wrapText="1"/>
    </xf>
    <xf numFmtId="0" fontId="0" fillId="0" borderId="0" xfId="0" applyProtection="1"/>
    <xf numFmtId="0" fontId="10" fillId="0" borderId="0" xfId="0" applyFont="1" applyProtection="1"/>
    <xf numFmtId="0" fontId="0" fillId="0" borderId="0" xfId="0" applyBorder="1" applyAlignment="1" applyProtection="1"/>
    <xf numFmtId="0" fontId="9" fillId="0" borderId="8" xfId="0" applyFont="1" applyBorder="1" applyAlignment="1" applyProtection="1">
      <alignment horizontal="center" wrapText="1"/>
      <protection locked="0"/>
    </xf>
    <xf numFmtId="0" fontId="0" fillId="0" borderId="2" xfId="0" applyBorder="1" applyProtection="1"/>
    <xf numFmtId="0" fontId="28" fillId="0" borderId="22" xfId="0" applyFont="1" applyBorder="1" applyAlignment="1" applyProtection="1">
      <alignment horizontal="center" wrapText="1"/>
    </xf>
    <xf numFmtId="0" fontId="21" fillId="0" borderId="12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3" fillId="0" borderId="4" xfId="0" applyFont="1" applyBorder="1" applyAlignment="1" applyProtection="1">
      <alignment horizontal="center" wrapText="1"/>
    </xf>
    <xf numFmtId="0" fontId="25" fillId="0" borderId="4" xfId="0" applyFont="1" applyBorder="1" applyProtection="1"/>
    <xf numFmtId="0" fontId="23" fillId="0" borderId="2" xfId="0" applyFont="1" applyBorder="1" applyAlignment="1" applyProtection="1">
      <alignment horizontal="center" wrapText="1"/>
    </xf>
    <xf numFmtId="0" fontId="23" fillId="0" borderId="2" xfId="0" applyFont="1" applyBorder="1" applyAlignment="1" applyProtection="1">
      <alignment horizontal="center"/>
    </xf>
    <xf numFmtId="0" fontId="23" fillId="0" borderId="4" xfId="0" applyFont="1" applyBorder="1" applyAlignment="1" applyProtection="1">
      <alignment horizontal="center"/>
    </xf>
    <xf numFmtId="0" fontId="24" fillId="0" borderId="2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49" fontId="24" fillId="0" borderId="5" xfId="0" applyNumberFormat="1" applyFont="1" applyBorder="1" applyAlignment="1" applyProtection="1">
      <alignment horizontal="center" wrapText="1"/>
    </xf>
    <xf numFmtId="0" fontId="25" fillId="0" borderId="3" xfId="0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 wrapText="1"/>
    </xf>
    <xf numFmtId="49" fontId="24" fillId="0" borderId="8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 wrapText="1"/>
    </xf>
    <xf numFmtId="49" fontId="7" fillId="0" borderId="0" xfId="0" applyNumberFormat="1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 wrapText="1"/>
    </xf>
    <xf numFmtId="0" fontId="19" fillId="0" borderId="9" xfId="0" applyFont="1" applyBorder="1" applyAlignment="1" applyProtection="1">
      <alignment horizontal="center" wrapText="1"/>
    </xf>
    <xf numFmtId="0" fontId="18" fillId="0" borderId="21" xfId="0" applyFont="1" applyBorder="1" applyAlignment="1" applyProtection="1">
      <alignment horizontal="center" wrapText="1"/>
    </xf>
    <xf numFmtId="1" fontId="26" fillId="0" borderId="8" xfId="0" applyNumberFormat="1" applyFont="1" applyBorder="1" applyAlignment="1" applyProtection="1">
      <alignment horizontal="center" wrapText="1"/>
    </xf>
    <xf numFmtId="0" fontId="28" fillId="0" borderId="5" xfId="0" applyFont="1" applyBorder="1" applyAlignment="1" applyProtection="1">
      <alignment horizontal="center" wrapText="1"/>
    </xf>
    <xf numFmtId="0" fontId="10" fillId="0" borderId="7" xfId="0" applyFont="1" applyFill="1" applyBorder="1" applyAlignment="1" applyProtection="1">
      <alignment horizontal="center" wrapText="1"/>
    </xf>
    <xf numFmtId="0" fontId="10" fillId="0" borderId="7" xfId="0" applyFont="1" applyFill="1" applyBorder="1" applyAlignment="1" applyProtection="1">
      <alignment horizontal="center" wrapText="1"/>
      <protection locked="0"/>
    </xf>
    <xf numFmtId="1" fontId="10" fillId="0" borderId="7" xfId="0" applyNumberFormat="1" applyFont="1" applyFill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26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0" fontId="24" fillId="0" borderId="2" xfId="0" applyNumberFormat="1" applyFont="1" applyBorder="1" applyAlignment="1" applyProtection="1">
      <alignment horizontal="center" vertical="center" wrapText="1"/>
      <protection locked="0"/>
    </xf>
    <xf numFmtId="0" fontId="10" fillId="2" borderId="27" xfId="0" applyFont="1" applyFill="1" applyBorder="1" applyAlignment="1" applyProtection="1">
      <alignment horizontal="center" wrapText="1"/>
    </xf>
    <xf numFmtId="9" fontId="5" fillId="0" borderId="14" xfId="0" applyNumberFormat="1" applyFont="1" applyBorder="1" applyAlignment="1" applyProtection="1">
      <alignment horizontal="center" vertical="center" wrapText="1"/>
    </xf>
    <xf numFmtId="1" fontId="5" fillId="0" borderId="14" xfId="0" applyNumberFormat="1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32" fillId="0" borderId="14" xfId="0" applyNumberFormat="1" applyFont="1" applyBorder="1" applyAlignment="1" applyProtection="1">
      <alignment horizontal="center" vertical="center" wrapText="1"/>
    </xf>
    <xf numFmtId="2" fontId="5" fillId="0" borderId="14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wrapText="1"/>
    </xf>
    <xf numFmtId="0" fontId="30" fillId="0" borderId="22" xfId="0" applyFont="1" applyBorder="1" applyAlignment="1" applyProtection="1">
      <alignment horizontal="center" vertical="center" wrapText="1"/>
    </xf>
    <xf numFmtId="0" fontId="21" fillId="0" borderId="8" xfId="0" applyNumberFormat="1" applyFont="1" applyBorder="1" applyAlignment="1" applyProtection="1">
      <alignment horizontal="center" wrapText="1"/>
    </xf>
    <xf numFmtId="0" fontId="21" fillId="0" borderId="16" xfId="0" applyNumberFormat="1" applyFont="1" applyBorder="1" applyAlignment="1" applyProtection="1">
      <alignment horizontal="center" wrapText="1"/>
    </xf>
    <xf numFmtId="1" fontId="10" fillId="0" borderId="1" xfId="0" applyNumberFormat="1" applyFont="1" applyBorder="1" applyAlignment="1" applyProtection="1">
      <alignment horizontal="center" wrapText="1"/>
      <protection locked="0"/>
    </xf>
    <xf numFmtId="1" fontId="9" fillId="0" borderId="8" xfId="0" applyNumberFormat="1" applyFont="1" applyBorder="1" applyAlignment="1" applyProtection="1">
      <alignment horizontal="center" wrapText="1"/>
      <protection locked="0"/>
    </xf>
    <xf numFmtId="1" fontId="9" fillId="0" borderId="8" xfId="0" applyNumberFormat="1" applyFont="1" applyBorder="1" applyAlignment="1" applyProtection="1">
      <alignment horizontal="center" wrapText="1"/>
    </xf>
    <xf numFmtId="1" fontId="10" fillId="0" borderId="7" xfId="0" applyNumberFormat="1" applyFont="1" applyBorder="1" applyAlignment="1" applyProtection="1">
      <alignment horizontal="center" wrapText="1"/>
      <protection locked="0"/>
    </xf>
    <xf numFmtId="1" fontId="10" fillId="0" borderId="2" xfId="0" applyNumberFormat="1" applyFont="1" applyBorder="1" applyAlignment="1" applyProtection="1">
      <alignment horizontal="center" wrapText="1"/>
      <protection locked="0"/>
    </xf>
    <xf numFmtId="1" fontId="10" fillId="0" borderId="3" xfId="0" applyNumberFormat="1" applyFont="1" applyBorder="1" applyAlignment="1" applyProtection="1">
      <alignment horizontal="center" wrapText="1"/>
      <protection locked="0"/>
    </xf>
    <xf numFmtId="1" fontId="10" fillId="0" borderId="9" xfId="0" applyNumberFormat="1" applyFont="1" applyBorder="1" applyAlignment="1" applyProtection="1">
      <alignment horizontal="center" wrapText="1"/>
      <protection locked="0"/>
    </xf>
    <xf numFmtId="1" fontId="10" fillId="0" borderId="7" xfId="0" applyNumberFormat="1" applyFont="1" applyBorder="1" applyAlignment="1" applyProtection="1">
      <alignment horizontal="center"/>
    </xf>
    <xf numFmtId="1" fontId="10" fillId="0" borderId="2" xfId="0" applyNumberFormat="1" applyFont="1" applyBorder="1" applyAlignment="1" applyProtection="1">
      <alignment horizontal="center"/>
    </xf>
    <xf numFmtId="1" fontId="19" fillId="0" borderId="1" xfId="0" applyNumberFormat="1" applyFont="1" applyBorder="1" applyAlignment="1" applyProtection="1">
      <alignment horizontal="center" wrapText="1"/>
      <protection locked="0"/>
    </xf>
    <xf numFmtId="1" fontId="19" fillId="0" borderId="2" xfId="0" applyNumberFormat="1" applyFont="1" applyBorder="1" applyAlignment="1" applyProtection="1">
      <alignment horizontal="center" wrapText="1"/>
      <protection locked="0"/>
    </xf>
    <xf numFmtId="1" fontId="18" fillId="0" borderId="8" xfId="0" applyNumberFormat="1" applyFont="1" applyBorder="1" applyAlignment="1" applyProtection="1">
      <alignment horizontal="center" wrapText="1"/>
      <protection locked="0"/>
    </xf>
    <xf numFmtId="1" fontId="18" fillId="0" borderId="8" xfId="0" applyNumberFormat="1" applyFont="1" applyBorder="1" applyAlignment="1" applyProtection="1">
      <alignment horizontal="center" wrapText="1"/>
    </xf>
    <xf numFmtId="1" fontId="17" fillId="0" borderId="21" xfId="0" applyNumberFormat="1" applyFont="1" applyBorder="1" applyProtection="1"/>
    <xf numFmtId="0" fontId="23" fillId="0" borderId="18" xfId="0" applyNumberFormat="1" applyFont="1" applyBorder="1" applyAlignment="1" applyProtection="1">
      <alignment horizontal="center" wrapText="1"/>
    </xf>
    <xf numFmtId="0" fontId="25" fillId="0" borderId="2" xfId="0" applyNumberFormat="1" applyFont="1" applyBorder="1" applyAlignment="1" applyProtection="1">
      <alignment horizontal="center" vertical="center"/>
      <protection locked="0"/>
    </xf>
    <xf numFmtId="0" fontId="23" fillId="0" borderId="18" xfId="0" applyNumberFormat="1" applyFont="1" applyFill="1" applyBorder="1" applyAlignment="1" applyProtection="1">
      <alignment horizontal="center" wrapText="1"/>
    </xf>
    <xf numFmtId="0" fontId="23" fillId="0" borderId="2" xfId="0" applyNumberFormat="1" applyFont="1" applyBorder="1" applyAlignment="1" applyProtection="1">
      <alignment horizontal="center"/>
    </xf>
    <xf numFmtId="0" fontId="24" fillId="0" borderId="18" xfId="0" applyNumberFormat="1" applyFont="1" applyBorder="1" applyAlignment="1" applyProtection="1">
      <alignment horizontal="center" wrapText="1"/>
    </xf>
    <xf numFmtId="0" fontId="25" fillId="0" borderId="3" xfId="0" applyNumberFormat="1" applyFont="1" applyBorder="1" applyAlignment="1" applyProtection="1">
      <alignment horizontal="center" vertical="center"/>
      <protection locked="0"/>
    </xf>
    <xf numFmtId="0" fontId="23" fillId="0" borderId="3" xfId="0" applyNumberFormat="1" applyFont="1" applyBorder="1" applyAlignment="1" applyProtection="1">
      <alignment horizontal="center"/>
    </xf>
    <xf numFmtId="0" fontId="24" fillId="0" borderId="19" xfId="0" applyNumberFormat="1" applyFont="1" applyBorder="1" applyAlignment="1" applyProtection="1">
      <alignment horizontal="center" wrapText="1"/>
    </xf>
    <xf numFmtId="0" fontId="26" fillId="0" borderId="8" xfId="0" applyNumberFormat="1" applyFont="1" applyBorder="1" applyAlignment="1" applyProtection="1">
      <alignment horizontal="center" wrapText="1"/>
    </xf>
    <xf numFmtId="1" fontId="9" fillId="0" borderId="17" xfId="0" applyNumberFormat="1" applyFont="1" applyBorder="1" applyAlignment="1" applyProtection="1">
      <alignment horizontal="center" wrapText="1"/>
    </xf>
    <xf numFmtId="1" fontId="19" fillId="0" borderId="17" xfId="0" applyNumberFormat="1" applyFont="1" applyBorder="1" applyAlignment="1" applyProtection="1">
      <alignment horizontal="center" wrapText="1"/>
    </xf>
    <xf numFmtId="1" fontId="19" fillId="0" borderId="18" xfId="0" applyNumberFormat="1" applyFont="1" applyBorder="1" applyAlignment="1" applyProtection="1">
      <alignment horizontal="center" wrapText="1"/>
    </xf>
    <xf numFmtId="1" fontId="9" fillId="0" borderId="18" xfId="0" applyNumberFormat="1" applyFont="1" applyBorder="1" applyAlignment="1" applyProtection="1">
      <alignment horizontal="center" wrapText="1"/>
    </xf>
    <xf numFmtId="1" fontId="18" fillId="0" borderId="18" xfId="0" applyNumberFormat="1" applyFont="1" applyBorder="1" applyAlignment="1" applyProtection="1">
      <alignment horizontal="center" wrapText="1"/>
    </xf>
    <xf numFmtId="1" fontId="9" fillId="0" borderId="19" xfId="0" applyNumberFormat="1" applyFont="1" applyBorder="1" applyAlignment="1" applyProtection="1">
      <alignment horizontal="center" wrapText="1"/>
    </xf>
    <xf numFmtId="1" fontId="18" fillId="0" borderId="19" xfId="0" applyNumberFormat="1" applyFont="1" applyBorder="1" applyAlignment="1" applyProtection="1">
      <alignment horizontal="center" wrapText="1"/>
    </xf>
    <xf numFmtId="1" fontId="9" fillId="0" borderId="16" xfId="0" applyNumberFormat="1" applyFont="1" applyBorder="1" applyAlignment="1" applyProtection="1">
      <alignment horizontal="center" wrapText="1"/>
    </xf>
    <xf numFmtId="1" fontId="18" fillId="0" borderId="16" xfId="0" applyNumberFormat="1" applyFont="1" applyBorder="1" applyAlignment="1" applyProtection="1">
      <alignment horizontal="center" wrapText="1"/>
    </xf>
    <xf numFmtId="1" fontId="9" fillId="0" borderId="20" xfId="0" applyNumberFormat="1" applyFont="1" applyBorder="1" applyAlignment="1" applyProtection="1">
      <alignment horizontal="center" wrapText="1"/>
    </xf>
    <xf numFmtId="1" fontId="10" fillId="0" borderId="19" xfId="0" applyNumberFormat="1" applyFont="1" applyBorder="1" applyAlignment="1" applyProtection="1">
      <alignment horizontal="center" wrapText="1"/>
    </xf>
    <xf numFmtId="1" fontId="9" fillId="0" borderId="21" xfId="0" applyNumberFormat="1" applyFont="1" applyBorder="1" applyAlignment="1" applyProtection="1">
      <alignment horizontal="center" wrapText="1"/>
    </xf>
    <xf numFmtId="1" fontId="18" fillId="0" borderId="21" xfId="0" applyNumberFormat="1" applyFont="1" applyBorder="1" applyAlignment="1" applyProtection="1">
      <alignment horizontal="center" wrapText="1"/>
    </xf>
    <xf numFmtId="1" fontId="18" fillId="0" borderId="20" xfId="0" applyNumberFormat="1" applyFont="1" applyBorder="1" applyAlignment="1" applyProtection="1">
      <alignment horizontal="center" wrapText="1"/>
    </xf>
    <xf numFmtId="1" fontId="0" fillId="0" borderId="21" xfId="0" applyNumberFormat="1" applyBorder="1" applyProtection="1"/>
    <xf numFmtId="1" fontId="12" fillId="0" borderId="20" xfId="0" applyNumberFormat="1" applyFont="1" applyBorder="1" applyAlignment="1" applyProtection="1">
      <alignment horizontal="center" wrapText="1"/>
    </xf>
    <xf numFmtId="1" fontId="3" fillId="0" borderId="19" xfId="0" applyNumberFormat="1" applyFont="1" applyBorder="1" applyAlignment="1" applyProtection="1">
      <alignment horizontal="center" wrapText="1"/>
    </xf>
    <xf numFmtId="1" fontId="0" fillId="0" borderId="20" xfId="0" applyNumberFormat="1" applyBorder="1" applyProtection="1"/>
    <xf numFmtId="1" fontId="0" fillId="0" borderId="19" xfId="0" applyNumberFormat="1" applyBorder="1" applyProtection="1"/>
    <xf numFmtId="1" fontId="17" fillId="0" borderId="20" xfId="0" applyNumberFormat="1" applyFont="1" applyBorder="1" applyProtection="1"/>
    <xf numFmtId="1" fontId="0" fillId="0" borderId="18" xfId="0" applyNumberFormat="1" applyBorder="1" applyProtection="1"/>
    <xf numFmtId="1" fontId="19" fillId="0" borderId="20" xfId="0" applyNumberFormat="1" applyFont="1" applyBorder="1" applyAlignment="1" applyProtection="1">
      <alignment horizontal="center" wrapText="1"/>
    </xf>
    <xf numFmtId="1" fontId="17" fillId="0" borderId="18" xfId="0" applyNumberFormat="1" applyFont="1" applyBorder="1" applyProtection="1"/>
    <xf numFmtId="1" fontId="17" fillId="0" borderId="19" xfId="0" applyNumberFormat="1" applyFont="1" applyBorder="1" applyProtection="1"/>
    <xf numFmtId="1" fontId="17" fillId="0" borderId="18" xfId="0" applyNumberFormat="1" applyFont="1" applyBorder="1" applyAlignment="1" applyProtection="1">
      <alignment horizontal="center" wrapText="1"/>
    </xf>
    <xf numFmtId="1" fontId="10" fillId="0" borderId="18" xfId="0" applyNumberFormat="1" applyFont="1" applyBorder="1" applyAlignment="1" applyProtection="1">
      <alignment horizontal="center" wrapText="1"/>
    </xf>
    <xf numFmtId="0" fontId="4" fillId="0" borderId="10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49" fontId="4" fillId="3" borderId="3" xfId="0" applyNumberFormat="1" applyFont="1" applyFill="1" applyBorder="1" applyAlignment="1" applyProtection="1">
      <alignment horizont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41"/>
  <sheetViews>
    <sheetView tabSelected="1" zoomScale="85" zoomScaleNormal="85" zoomScalePageLayoutView="80" workbookViewId="0">
      <selection activeCell="A2" sqref="A2"/>
    </sheetView>
  </sheetViews>
  <sheetFormatPr defaultColWidth="0" defaultRowHeight="12.5" zeroHeight="1" x14ac:dyDescent="0.25"/>
  <cols>
    <col min="1" max="1" width="19.453125" style="184" customWidth="1"/>
    <col min="2" max="2" width="12" style="184" customWidth="1"/>
    <col min="3" max="3" width="12.36328125" style="184" customWidth="1"/>
    <col min="4" max="4" width="15.54296875" style="184" customWidth="1"/>
    <col min="5" max="5" width="17.453125" style="188" customWidth="1"/>
    <col min="6" max="6" width="14.6328125" style="184" customWidth="1"/>
    <col min="7" max="7" width="14.08984375" style="184" customWidth="1"/>
    <col min="8" max="8" width="18" style="184" customWidth="1"/>
    <col min="9" max="9" width="17.36328125" style="184" customWidth="1"/>
    <col min="10" max="10" width="11.36328125" style="184" customWidth="1"/>
    <col min="11" max="11" width="14" style="184" customWidth="1"/>
    <col min="12" max="12" width="13.36328125" style="184" customWidth="1"/>
    <col min="13" max="13" width="16.90625" style="184" customWidth="1"/>
    <col min="14" max="14" width="17.36328125" style="184" customWidth="1"/>
    <col min="15" max="15" width="36.90625" style="184" customWidth="1"/>
    <col min="16" max="16" width="42.6328125" style="184" customWidth="1"/>
    <col min="17" max="17" width="13.6328125" style="184" customWidth="1"/>
    <col min="18" max="18" width="13.90625" style="184" customWidth="1"/>
    <col min="19" max="19" width="17.90625" style="187" customWidth="1"/>
    <col min="20" max="20" width="0.6328125" style="184" customWidth="1"/>
    <col min="21" max="16384" width="9" style="184" hidden="1"/>
  </cols>
  <sheetData>
    <row r="1" spans="1:20" ht="27.75" customHeight="1" thickBot="1" x14ac:dyDescent="0.65">
      <c r="A1" s="292" t="s">
        <v>184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4"/>
      <c r="T1" s="198"/>
    </row>
    <row r="2" spans="1:20" s="185" customFormat="1" ht="51.65" customHeight="1" thickBot="1" x14ac:dyDescent="0.4">
      <c r="A2" s="32" t="s">
        <v>0</v>
      </c>
      <c r="B2" s="32" t="s">
        <v>1</v>
      </c>
      <c r="C2" s="55" t="s">
        <v>2</v>
      </c>
      <c r="D2" s="55" t="s">
        <v>3</v>
      </c>
      <c r="E2" s="32" t="s">
        <v>4</v>
      </c>
      <c r="F2" s="32" t="s">
        <v>5</v>
      </c>
      <c r="G2" s="56" t="s">
        <v>115</v>
      </c>
      <c r="H2" s="56" t="s">
        <v>141</v>
      </c>
      <c r="I2" s="196" t="s">
        <v>125</v>
      </c>
      <c r="J2" s="103" t="s">
        <v>6</v>
      </c>
      <c r="K2" s="64" t="s">
        <v>5</v>
      </c>
      <c r="L2" s="65" t="s">
        <v>115</v>
      </c>
      <c r="M2" s="65" t="s">
        <v>141</v>
      </c>
      <c r="N2" s="197" t="s">
        <v>125</v>
      </c>
      <c r="O2" s="114" t="s">
        <v>59</v>
      </c>
      <c r="P2" s="89" t="s">
        <v>60</v>
      </c>
      <c r="Q2" s="89" t="s">
        <v>5</v>
      </c>
      <c r="R2" s="90" t="s">
        <v>115</v>
      </c>
      <c r="S2" s="125" t="s">
        <v>141</v>
      </c>
      <c r="T2" s="199"/>
    </row>
    <row r="3" spans="1:20" ht="25.25" customHeight="1" x14ac:dyDescent="0.4">
      <c r="A3" s="31" t="s">
        <v>7</v>
      </c>
      <c r="B3" s="19" t="s">
        <v>7</v>
      </c>
      <c r="C3" s="30" t="s">
        <v>116</v>
      </c>
      <c r="D3" s="30" t="s">
        <v>116</v>
      </c>
      <c r="E3" s="31" t="s">
        <v>35</v>
      </c>
      <c r="F3" s="228"/>
      <c r="G3" s="38">
        <v>2</v>
      </c>
      <c r="H3" s="38">
        <f t="shared" ref="H3:H9" si="0">IF(F3&gt;=G3,G3,F3)</f>
        <v>0</v>
      </c>
      <c r="I3" s="109"/>
      <c r="J3" s="104" t="s">
        <v>243</v>
      </c>
      <c r="K3" s="66"/>
      <c r="L3" s="190">
        <v>2</v>
      </c>
      <c r="M3" s="67">
        <f>IF(K3&gt;=L3,L3,K3)</f>
        <v>0</v>
      </c>
      <c r="N3" s="120"/>
      <c r="O3" s="115" t="s">
        <v>61</v>
      </c>
      <c r="P3" s="91" t="s">
        <v>62</v>
      </c>
      <c r="Q3" s="92"/>
      <c r="R3" s="93">
        <v>1</v>
      </c>
      <c r="S3" s="126">
        <f t="shared" ref="S3:S14" si="1">IF(Q3&gt;=R3,R3,Q3)</f>
        <v>0</v>
      </c>
      <c r="T3" s="198"/>
    </row>
    <row r="4" spans="1:20" ht="25.25" customHeight="1" x14ac:dyDescent="0.35">
      <c r="A4" s="20"/>
      <c r="B4" s="18"/>
      <c r="C4" s="28"/>
      <c r="D4" s="28" t="s">
        <v>117</v>
      </c>
      <c r="E4" s="20" t="s">
        <v>36</v>
      </c>
      <c r="F4" s="228"/>
      <c r="G4" s="36">
        <v>2</v>
      </c>
      <c r="H4" s="36">
        <f t="shared" si="0"/>
        <v>0</v>
      </c>
      <c r="I4" s="110"/>
      <c r="J4" s="68"/>
      <c r="K4" s="68"/>
      <c r="L4" s="69"/>
      <c r="M4" s="69"/>
      <c r="N4" s="69"/>
      <c r="O4" s="116"/>
      <c r="P4" s="94" t="s">
        <v>173</v>
      </c>
      <c r="Q4" s="95"/>
      <c r="R4" s="96">
        <v>1</v>
      </c>
      <c r="S4" s="127">
        <f t="shared" si="1"/>
        <v>0</v>
      </c>
      <c r="T4" s="198"/>
    </row>
    <row r="5" spans="1:20" ht="25.25" customHeight="1" thickBot="1" x14ac:dyDescent="0.4">
      <c r="A5" s="15"/>
      <c r="B5" s="16"/>
      <c r="C5" s="27"/>
      <c r="D5" s="27" t="s">
        <v>118</v>
      </c>
      <c r="E5" s="15" t="s">
        <v>121</v>
      </c>
      <c r="F5" s="229"/>
      <c r="G5" s="35">
        <v>1</v>
      </c>
      <c r="H5" s="35">
        <f t="shared" si="0"/>
        <v>0</v>
      </c>
      <c r="I5" s="111"/>
      <c r="J5" s="71"/>
      <c r="K5" s="71"/>
      <c r="L5" s="72"/>
      <c r="M5" s="72"/>
      <c r="N5" s="72"/>
      <c r="O5" s="116" t="s">
        <v>111</v>
      </c>
      <c r="P5" s="97" t="s">
        <v>63</v>
      </c>
      <c r="Q5" s="95"/>
      <c r="R5" s="96">
        <v>1</v>
      </c>
      <c r="S5" s="127">
        <f t="shared" si="1"/>
        <v>0</v>
      </c>
      <c r="T5" s="198"/>
    </row>
    <row r="6" spans="1:20" ht="42.75" customHeight="1" x14ac:dyDescent="0.35">
      <c r="A6" s="29" t="s">
        <v>8</v>
      </c>
      <c r="B6" s="33" t="s">
        <v>8</v>
      </c>
      <c r="C6" s="34" t="s">
        <v>117</v>
      </c>
      <c r="D6" s="34" t="s">
        <v>116</v>
      </c>
      <c r="E6" s="29" t="s">
        <v>37</v>
      </c>
      <c r="F6" s="230"/>
      <c r="G6" s="37">
        <v>2</v>
      </c>
      <c r="H6" s="37">
        <f t="shared" si="0"/>
        <v>0</v>
      </c>
      <c r="I6" s="112"/>
      <c r="J6" s="74"/>
      <c r="K6" s="74"/>
      <c r="L6" s="75"/>
      <c r="M6" s="75"/>
      <c r="N6" s="75"/>
      <c r="O6" s="116" t="s">
        <v>109</v>
      </c>
      <c r="P6" s="98" t="s">
        <v>276</v>
      </c>
      <c r="Q6" s="95"/>
      <c r="R6" s="96">
        <v>1</v>
      </c>
      <c r="S6" s="127">
        <f t="shared" si="1"/>
        <v>0</v>
      </c>
      <c r="T6" s="198"/>
    </row>
    <row r="7" spans="1:20" ht="36" customHeight="1" x14ac:dyDescent="0.35">
      <c r="A7" s="20"/>
      <c r="B7" s="18"/>
      <c r="C7" s="28"/>
      <c r="D7" s="28" t="s">
        <v>117</v>
      </c>
      <c r="E7" s="20" t="s">
        <v>113</v>
      </c>
      <c r="F7" s="228"/>
      <c r="G7" s="36">
        <v>2</v>
      </c>
      <c r="H7" s="36">
        <f t="shared" si="0"/>
        <v>0</v>
      </c>
      <c r="I7" s="186"/>
      <c r="J7" s="77"/>
      <c r="K7" s="77"/>
      <c r="L7" s="78"/>
      <c r="M7" s="78"/>
      <c r="N7" s="78"/>
      <c r="O7" s="117"/>
      <c r="P7" s="98" t="s">
        <v>275</v>
      </c>
      <c r="Q7" s="95"/>
      <c r="R7" s="96">
        <v>1</v>
      </c>
      <c r="S7" s="127">
        <f t="shared" si="1"/>
        <v>0</v>
      </c>
      <c r="T7" s="198"/>
    </row>
    <row r="8" spans="1:20" ht="32.4" customHeight="1" x14ac:dyDescent="0.35">
      <c r="A8" s="20"/>
      <c r="B8" s="18"/>
      <c r="C8" s="28"/>
      <c r="D8" s="28" t="s">
        <v>118</v>
      </c>
      <c r="E8" s="7" t="s">
        <v>38</v>
      </c>
      <c r="F8" s="228"/>
      <c r="G8" s="36">
        <v>2</v>
      </c>
      <c r="H8" s="36">
        <f t="shared" si="0"/>
        <v>0</v>
      </c>
      <c r="I8" s="186"/>
      <c r="J8" s="77"/>
      <c r="K8" s="77"/>
      <c r="L8" s="78"/>
      <c r="M8" s="78"/>
      <c r="N8" s="78"/>
      <c r="O8" s="118" t="s">
        <v>224</v>
      </c>
      <c r="P8" s="97" t="s">
        <v>168</v>
      </c>
      <c r="Q8" s="95"/>
      <c r="R8" s="96">
        <v>1</v>
      </c>
      <c r="S8" s="127">
        <f t="shared" si="1"/>
        <v>0</v>
      </c>
      <c r="T8" s="198"/>
    </row>
    <row r="9" spans="1:20" ht="29" customHeight="1" x14ac:dyDescent="0.35">
      <c r="A9" s="20"/>
      <c r="B9" s="18"/>
      <c r="C9" s="28"/>
      <c r="D9" s="28" t="s">
        <v>119</v>
      </c>
      <c r="E9" s="7" t="s">
        <v>39</v>
      </c>
      <c r="F9" s="228"/>
      <c r="G9" s="36">
        <v>2</v>
      </c>
      <c r="H9" s="36">
        <f t="shared" si="0"/>
        <v>0</v>
      </c>
      <c r="I9" s="186"/>
      <c r="J9" s="77"/>
      <c r="K9" s="77"/>
      <c r="L9" s="78"/>
      <c r="M9" s="78"/>
      <c r="N9" s="78"/>
      <c r="O9" s="116"/>
      <c r="P9" s="97" t="s">
        <v>174</v>
      </c>
      <c r="Q9" s="95"/>
      <c r="R9" s="99">
        <v>1</v>
      </c>
      <c r="S9" s="127">
        <f t="shared" si="1"/>
        <v>0</v>
      </c>
      <c r="T9" s="198"/>
    </row>
    <row r="10" spans="1:20" ht="25.25" customHeight="1" thickBot="1" x14ac:dyDescent="0.4">
      <c r="A10" s="15"/>
      <c r="B10" s="16"/>
      <c r="C10" s="27"/>
      <c r="D10" s="27" t="s">
        <v>120</v>
      </c>
      <c r="E10" s="12"/>
      <c r="F10" s="12"/>
      <c r="G10" s="39"/>
      <c r="H10" s="39"/>
      <c r="I10" s="39"/>
      <c r="J10" s="107" t="s">
        <v>126</v>
      </c>
      <c r="K10" s="73"/>
      <c r="L10" s="79">
        <v>2</v>
      </c>
      <c r="M10" s="79">
        <f>IF(K10&gt;=L10,L10,K10)</f>
        <v>0</v>
      </c>
      <c r="N10" s="122"/>
      <c r="O10" s="116" t="s">
        <v>237</v>
      </c>
      <c r="P10" s="97" t="s">
        <v>238</v>
      </c>
      <c r="Q10" s="95"/>
      <c r="R10" s="99">
        <v>1</v>
      </c>
      <c r="S10" s="127">
        <f t="shared" ref="S10:S13" si="2">IF(Q10&gt;=R10,R10,Q10)</f>
        <v>0</v>
      </c>
      <c r="T10" s="198"/>
    </row>
    <row r="11" spans="1:20" ht="25.25" customHeight="1" thickBot="1" x14ac:dyDescent="0.4">
      <c r="A11" s="57" t="s">
        <v>270</v>
      </c>
      <c r="B11" s="58" t="s">
        <v>270</v>
      </c>
      <c r="C11" s="59" t="s">
        <v>118</v>
      </c>
      <c r="D11" s="59" t="s">
        <v>116</v>
      </c>
      <c r="E11" s="57" t="s">
        <v>271</v>
      </c>
      <c r="F11" s="201"/>
      <c r="G11" s="40">
        <v>1</v>
      </c>
      <c r="H11" s="40">
        <f t="shared" ref="H11:H17" si="3">IF(F11&gt;=G11,G11,F11)</f>
        <v>0</v>
      </c>
      <c r="I11" s="113"/>
      <c r="J11" s="80"/>
      <c r="K11" s="80"/>
      <c r="L11" s="81"/>
      <c r="M11" s="81"/>
      <c r="N11" s="81"/>
      <c r="O11" s="116"/>
      <c r="P11" s="97" t="s">
        <v>239</v>
      </c>
      <c r="Q11" s="95"/>
      <c r="R11" s="99">
        <v>1</v>
      </c>
      <c r="S11" s="127">
        <f t="shared" si="2"/>
        <v>0</v>
      </c>
      <c r="T11" s="198"/>
    </row>
    <row r="12" spans="1:20" ht="25.25" customHeight="1" x14ac:dyDescent="0.35">
      <c r="A12" s="29" t="s">
        <v>10</v>
      </c>
      <c r="B12" s="33" t="s">
        <v>22</v>
      </c>
      <c r="C12" s="34" t="s">
        <v>119</v>
      </c>
      <c r="D12" s="34" t="s">
        <v>116</v>
      </c>
      <c r="E12" s="29" t="s">
        <v>41</v>
      </c>
      <c r="F12" s="230"/>
      <c r="G12" s="37">
        <v>2</v>
      </c>
      <c r="H12" s="37">
        <f t="shared" si="3"/>
        <v>0</v>
      </c>
      <c r="I12" s="112"/>
      <c r="J12" s="74"/>
      <c r="K12" s="74"/>
      <c r="L12" s="75"/>
      <c r="M12" s="75"/>
      <c r="N12" s="75"/>
      <c r="O12" s="116" t="s">
        <v>240</v>
      </c>
      <c r="P12" s="97" t="s">
        <v>241</v>
      </c>
      <c r="Q12" s="95"/>
      <c r="R12" s="99">
        <v>1</v>
      </c>
      <c r="S12" s="127">
        <f t="shared" si="2"/>
        <v>0</v>
      </c>
      <c r="T12" s="198"/>
    </row>
    <row r="13" spans="1:20" ht="25.25" customHeight="1" x14ac:dyDescent="0.35">
      <c r="A13" s="20"/>
      <c r="B13" s="18"/>
      <c r="C13" s="28"/>
      <c r="D13" s="28" t="s">
        <v>117</v>
      </c>
      <c r="E13" s="20" t="s">
        <v>124</v>
      </c>
      <c r="F13" s="228"/>
      <c r="G13" s="36">
        <v>2</v>
      </c>
      <c r="H13" s="36">
        <f t="shared" si="3"/>
        <v>0</v>
      </c>
      <c r="I13" s="110"/>
      <c r="J13" s="77"/>
      <c r="K13" s="77"/>
      <c r="L13" s="78"/>
      <c r="M13" s="78"/>
      <c r="N13" s="78"/>
      <c r="O13" s="116"/>
      <c r="P13" s="97" t="s">
        <v>242</v>
      </c>
      <c r="Q13" s="95"/>
      <c r="R13" s="99">
        <v>1</v>
      </c>
      <c r="S13" s="127">
        <f t="shared" si="2"/>
        <v>0</v>
      </c>
      <c r="T13" s="198"/>
    </row>
    <row r="14" spans="1:20" ht="25.25" customHeight="1" thickBot="1" x14ac:dyDescent="0.4">
      <c r="A14" s="20"/>
      <c r="B14" s="18"/>
      <c r="C14" s="28"/>
      <c r="D14" s="28" t="s">
        <v>118</v>
      </c>
      <c r="E14" s="20" t="s">
        <v>42</v>
      </c>
      <c r="F14" s="228"/>
      <c r="G14" s="36">
        <v>2</v>
      </c>
      <c r="H14" s="36">
        <f t="shared" si="3"/>
        <v>0</v>
      </c>
      <c r="I14" s="110"/>
      <c r="J14" s="77"/>
      <c r="K14" s="77"/>
      <c r="L14" s="78"/>
      <c r="M14" s="78"/>
      <c r="N14" s="78"/>
      <c r="O14" s="119" t="s">
        <v>110</v>
      </c>
      <c r="P14" s="100" t="s">
        <v>64</v>
      </c>
      <c r="Q14" s="101"/>
      <c r="R14" s="102">
        <v>1</v>
      </c>
      <c r="S14" s="128">
        <f t="shared" si="1"/>
        <v>0</v>
      </c>
      <c r="T14" s="198"/>
    </row>
    <row r="15" spans="1:20" ht="25.25" customHeight="1" thickBot="1" x14ac:dyDescent="0.4">
      <c r="A15" s="20"/>
      <c r="B15" s="18"/>
      <c r="C15" s="28"/>
      <c r="D15" s="28" t="s">
        <v>119</v>
      </c>
      <c r="E15" s="20" t="s">
        <v>43</v>
      </c>
      <c r="F15" s="228"/>
      <c r="G15" s="36">
        <v>2</v>
      </c>
      <c r="H15" s="36">
        <f t="shared" si="3"/>
        <v>0</v>
      </c>
      <c r="I15" s="110"/>
      <c r="J15" s="77"/>
      <c r="K15" s="77"/>
      <c r="L15" s="78"/>
      <c r="M15" s="78"/>
      <c r="N15" s="78"/>
      <c r="O15" s="192"/>
      <c r="P15" s="193"/>
      <c r="Q15" s="223" t="s">
        <v>107</v>
      </c>
      <c r="R15" s="90">
        <f>SUM(R3:R14)</f>
        <v>12</v>
      </c>
      <c r="S15" s="129">
        <f>SUM(S3:S14)</f>
        <v>0</v>
      </c>
      <c r="T15" s="198"/>
    </row>
    <row r="16" spans="1:20" ht="25.25" customHeight="1" x14ac:dyDescent="0.35">
      <c r="A16" s="20"/>
      <c r="B16" s="18"/>
      <c r="C16" s="28"/>
      <c r="D16" s="28" t="s">
        <v>120</v>
      </c>
      <c r="E16" s="20" t="s">
        <v>44</v>
      </c>
      <c r="F16" s="228"/>
      <c r="G16" s="36">
        <v>2</v>
      </c>
      <c r="H16" s="36">
        <f t="shared" si="3"/>
        <v>0</v>
      </c>
      <c r="I16" s="110"/>
      <c r="J16" s="77"/>
      <c r="K16" s="77"/>
      <c r="L16" s="78"/>
      <c r="M16" s="78"/>
      <c r="N16" s="78"/>
      <c r="O16" s="135"/>
      <c r="P16" s="135"/>
      <c r="Q16" s="135"/>
      <c r="R16" s="135"/>
      <c r="S16" s="135"/>
      <c r="T16" s="198"/>
    </row>
    <row r="17" spans="1:20" ht="25.25" customHeight="1" thickBot="1" x14ac:dyDescent="0.4">
      <c r="A17" s="15"/>
      <c r="B17" s="16"/>
      <c r="C17" s="27"/>
      <c r="D17" s="27" t="s">
        <v>123</v>
      </c>
      <c r="E17" s="15" t="s">
        <v>203</v>
      </c>
      <c r="F17" s="228"/>
      <c r="G17" s="35">
        <v>1</v>
      </c>
      <c r="H17" s="35">
        <f t="shared" si="3"/>
        <v>0</v>
      </c>
      <c r="I17" s="111"/>
      <c r="J17" s="83"/>
      <c r="K17" s="83"/>
      <c r="L17" s="84"/>
      <c r="M17" s="84"/>
      <c r="N17" s="84"/>
      <c r="O17" s="135"/>
      <c r="P17" s="135"/>
      <c r="Q17" s="135"/>
      <c r="R17" s="135"/>
      <c r="S17" s="135"/>
      <c r="T17" s="198"/>
    </row>
    <row r="18" spans="1:20" ht="25.25" customHeight="1" x14ac:dyDescent="0.35">
      <c r="A18" s="29" t="s">
        <v>11</v>
      </c>
      <c r="B18" s="33" t="s">
        <v>23</v>
      </c>
      <c r="C18" s="34" t="s">
        <v>120</v>
      </c>
      <c r="D18" s="34" t="s">
        <v>116</v>
      </c>
      <c r="E18" s="13"/>
      <c r="F18" s="13"/>
      <c r="G18" s="41"/>
      <c r="H18" s="41"/>
      <c r="I18" s="41"/>
      <c r="J18" s="105" t="s">
        <v>48</v>
      </c>
      <c r="K18" s="76"/>
      <c r="L18" s="85">
        <v>2</v>
      </c>
      <c r="M18" s="85">
        <f>IF(K18&gt;=L18,L18,K18)</f>
        <v>0</v>
      </c>
      <c r="N18" s="123"/>
      <c r="O18" s="54"/>
      <c r="P18" s="194"/>
      <c r="Q18" s="135"/>
      <c r="R18" s="135"/>
      <c r="S18" s="135"/>
      <c r="T18" s="198"/>
    </row>
    <row r="19" spans="1:20" ht="25.25" customHeight="1" thickBot="1" x14ac:dyDescent="0.4">
      <c r="A19" s="15"/>
      <c r="B19" s="16"/>
      <c r="C19" s="27"/>
      <c r="D19" s="27" t="s">
        <v>117</v>
      </c>
      <c r="E19" s="15" t="s">
        <v>205</v>
      </c>
      <c r="F19" s="229"/>
      <c r="G19" s="35">
        <v>1</v>
      </c>
      <c r="H19" s="35">
        <f>IF(F19&gt;=G19,G19,F19)</f>
        <v>0</v>
      </c>
      <c r="I19" s="111"/>
      <c r="J19" s="189"/>
      <c r="K19" s="191"/>
      <c r="L19" s="191"/>
      <c r="M19" s="191"/>
      <c r="N19" s="122"/>
      <c r="O19" s="54"/>
      <c r="P19" s="195"/>
      <c r="Q19" s="54"/>
      <c r="R19" s="54"/>
      <c r="S19" s="54"/>
      <c r="T19" s="198"/>
    </row>
    <row r="20" spans="1:20" ht="25.25" customHeight="1" x14ac:dyDescent="0.35">
      <c r="A20" s="29" t="s">
        <v>12</v>
      </c>
      <c r="B20" s="33" t="s">
        <v>24</v>
      </c>
      <c r="C20" s="34" t="s">
        <v>122</v>
      </c>
      <c r="D20" s="34" t="s">
        <v>116</v>
      </c>
      <c r="E20" s="29" t="s">
        <v>45</v>
      </c>
      <c r="F20" s="230"/>
      <c r="G20" s="37">
        <v>2</v>
      </c>
      <c r="H20" s="37">
        <f>IF(F20&gt;=G20,G20,F20)</f>
        <v>0</v>
      </c>
      <c r="I20" s="112"/>
      <c r="J20" s="74"/>
      <c r="K20" s="74"/>
      <c r="L20" s="75"/>
      <c r="M20" s="75"/>
      <c r="N20" s="75"/>
      <c r="O20" s="54"/>
      <c r="P20" s="54"/>
      <c r="Q20" s="54"/>
      <c r="R20" s="54"/>
      <c r="S20" s="54"/>
      <c r="T20" s="198"/>
    </row>
    <row r="21" spans="1:20" ht="25.25" customHeight="1" x14ac:dyDescent="0.35">
      <c r="A21" s="20"/>
      <c r="B21" s="18"/>
      <c r="C21" s="28"/>
      <c r="D21" s="28" t="s">
        <v>117</v>
      </c>
      <c r="E21" s="20" t="s">
        <v>46</v>
      </c>
      <c r="F21" s="228"/>
      <c r="G21" s="36">
        <v>2</v>
      </c>
      <c r="H21" s="36">
        <f>IF(F21&gt;=G21,G21,F21)</f>
        <v>0</v>
      </c>
      <c r="I21" s="110"/>
      <c r="J21" s="106" t="s">
        <v>49</v>
      </c>
      <c r="K21" s="70"/>
      <c r="L21" s="86">
        <v>2</v>
      </c>
      <c r="M21" s="86">
        <f>IF(K21&gt;=L21,L21,K21)</f>
        <v>0</v>
      </c>
      <c r="N21" s="121"/>
      <c r="O21" s="54"/>
      <c r="P21" s="54"/>
      <c r="Q21" s="54"/>
      <c r="R21" s="54"/>
      <c r="S21" s="54"/>
      <c r="T21" s="198"/>
    </row>
    <row r="22" spans="1:20" ht="25.25" customHeight="1" x14ac:dyDescent="0.35">
      <c r="A22" s="20"/>
      <c r="B22" s="18"/>
      <c r="C22" s="28"/>
      <c r="D22" s="28" t="s">
        <v>118</v>
      </c>
      <c r="E22" s="20" t="s">
        <v>206</v>
      </c>
      <c r="F22" s="228"/>
      <c r="G22" s="36">
        <v>1</v>
      </c>
      <c r="H22" s="36">
        <f>IF(F22&gt;=G22,G22,F22)</f>
        <v>0</v>
      </c>
      <c r="I22" s="110"/>
      <c r="J22" s="77"/>
      <c r="K22" s="77"/>
      <c r="L22" s="78"/>
      <c r="M22" s="78"/>
      <c r="N22" s="78"/>
      <c r="O22" s="54"/>
      <c r="P22" s="54"/>
      <c r="Q22" s="54"/>
      <c r="R22" s="54"/>
      <c r="S22" s="54"/>
      <c r="T22" s="198"/>
    </row>
    <row r="23" spans="1:20" ht="25.25" customHeight="1" x14ac:dyDescent="0.35">
      <c r="A23" s="20"/>
      <c r="B23" s="18"/>
      <c r="C23" s="28"/>
      <c r="D23" s="28" t="s">
        <v>119</v>
      </c>
      <c r="E23" s="20" t="s">
        <v>207</v>
      </c>
      <c r="F23" s="1"/>
      <c r="G23" s="36">
        <v>2</v>
      </c>
      <c r="H23" s="36">
        <f>IF(F23&gt;=G23,G23,F23)</f>
        <v>0</v>
      </c>
      <c r="I23" s="110"/>
      <c r="J23" s="106" t="s">
        <v>50</v>
      </c>
      <c r="K23" s="70"/>
      <c r="L23" s="86">
        <v>2</v>
      </c>
      <c r="M23" s="86">
        <f>IF(K23&gt;=L23,L23,K23)</f>
        <v>0</v>
      </c>
      <c r="N23" s="121"/>
      <c r="O23" s="54"/>
      <c r="P23" s="54"/>
      <c r="Q23" s="54"/>
      <c r="R23" s="54"/>
      <c r="S23" s="54"/>
      <c r="T23" s="198"/>
    </row>
    <row r="24" spans="1:20" ht="25.25" customHeight="1" thickBot="1" x14ac:dyDescent="0.4">
      <c r="A24" s="15"/>
      <c r="B24" s="16"/>
      <c r="C24" s="27"/>
      <c r="D24" s="24" t="s">
        <v>122</v>
      </c>
      <c r="E24" s="12"/>
      <c r="F24" s="12"/>
      <c r="G24" s="39"/>
      <c r="H24" s="39"/>
      <c r="I24" s="39"/>
      <c r="J24" s="107" t="s">
        <v>51</v>
      </c>
      <c r="K24" s="73"/>
      <c r="L24" s="79">
        <v>2</v>
      </c>
      <c r="M24" s="79">
        <f>IF(K24&gt;=L24,L24,K24)</f>
        <v>0</v>
      </c>
      <c r="N24" s="122"/>
      <c r="O24" s="54"/>
      <c r="P24" s="54"/>
      <c r="Q24" s="54"/>
      <c r="R24" s="54"/>
      <c r="S24" s="54"/>
      <c r="T24" s="198"/>
    </row>
    <row r="25" spans="1:20" ht="25.25" customHeight="1" x14ac:dyDescent="0.35">
      <c r="A25" s="29" t="s">
        <v>177</v>
      </c>
      <c r="B25" s="33" t="s">
        <v>178</v>
      </c>
      <c r="C25" s="34" t="s">
        <v>128</v>
      </c>
      <c r="D25" s="34" t="s">
        <v>116</v>
      </c>
      <c r="E25" s="29" t="s">
        <v>209</v>
      </c>
      <c r="F25" s="231"/>
      <c r="G25" s="37">
        <v>2</v>
      </c>
      <c r="H25" s="37">
        <f>IF(F25&gt;=G25,G25,F25)</f>
        <v>0</v>
      </c>
      <c r="I25" s="112"/>
      <c r="J25" s="74"/>
      <c r="K25" s="74"/>
      <c r="L25" s="75"/>
      <c r="M25" s="75"/>
      <c r="N25" s="75"/>
      <c r="O25" s="54"/>
      <c r="P25" s="54"/>
      <c r="Q25" s="54"/>
      <c r="R25" s="54"/>
      <c r="S25" s="54"/>
      <c r="T25" s="198"/>
    </row>
    <row r="26" spans="1:20" ht="25.25" customHeight="1" thickBot="1" x14ac:dyDescent="0.4">
      <c r="A26" s="15"/>
      <c r="B26" s="16"/>
      <c r="C26" s="27"/>
      <c r="D26" s="27" t="s">
        <v>117</v>
      </c>
      <c r="E26" s="15" t="s">
        <v>210</v>
      </c>
      <c r="F26" s="229"/>
      <c r="G26" s="35">
        <v>2</v>
      </c>
      <c r="H26" s="35">
        <f>IF(F26&gt;=G26,G26,F26)</f>
        <v>0</v>
      </c>
      <c r="I26" s="111"/>
      <c r="J26" s="83"/>
      <c r="K26" s="83"/>
      <c r="L26" s="84"/>
      <c r="M26" s="84"/>
      <c r="N26" s="84"/>
      <c r="O26" s="54"/>
      <c r="P26" s="54"/>
      <c r="Q26" s="54"/>
      <c r="R26" s="54"/>
      <c r="S26" s="54"/>
      <c r="T26" s="198"/>
    </row>
    <row r="27" spans="1:20" ht="25.25" customHeight="1" x14ac:dyDescent="0.35">
      <c r="A27" s="29" t="s">
        <v>179</v>
      </c>
      <c r="B27" s="33" t="s">
        <v>180</v>
      </c>
      <c r="C27" s="34" t="s">
        <v>123</v>
      </c>
      <c r="D27" s="34" t="s">
        <v>116</v>
      </c>
      <c r="E27" s="29" t="s">
        <v>211</v>
      </c>
      <c r="F27" s="230"/>
      <c r="G27" s="37">
        <v>2</v>
      </c>
      <c r="H27" s="37">
        <f>IF(F27&gt;=G27,G27,F27)</f>
        <v>0</v>
      </c>
      <c r="I27" s="112"/>
      <c r="J27" s="74"/>
      <c r="K27" s="74"/>
      <c r="L27" s="75"/>
      <c r="M27" s="75"/>
      <c r="N27" s="75"/>
      <c r="O27" s="54"/>
      <c r="P27" s="54"/>
      <c r="Q27" s="54"/>
      <c r="R27" s="54"/>
      <c r="S27" s="54"/>
      <c r="T27" s="198"/>
    </row>
    <row r="28" spans="1:20" ht="25.25" customHeight="1" x14ac:dyDescent="0.35">
      <c r="A28" s="20"/>
      <c r="B28" s="18"/>
      <c r="C28" s="28"/>
      <c r="D28" s="28" t="s">
        <v>117</v>
      </c>
      <c r="E28" s="20" t="s">
        <v>212</v>
      </c>
      <c r="F28" s="228"/>
      <c r="G28" s="36">
        <v>2</v>
      </c>
      <c r="H28" s="36">
        <f>IF(F28&gt;=G28,G28,F28)</f>
        <v>0</v>
      </c>
      <c r="I28" s="110"/>
      <c r="J28" s="77"/>
      <c r="K28" s="77"/>
      <c r="L28" s="78"/>
      <c r="M28" s="78"/>
      <c r="N28" s="78"/>
      <c r="O28" s="54"/>
      <c r="P28" s="54"/>
      <c r="Q28" s="54"/>
      <c r="R28" s="54"/>
      <c r="S28" s="54"/>
      <c r="T28" s="198"/>
    </row>
    <row r="29" spans="1:20" ht="25.25" customHeight="1" thickBot="1" x14ac:dyDescent="0.4">
      <c r="A29" s="15"/>
      <c r="B29" s="16"/>
      <c r="C29" s="27"/>
      <c r="D29" s="27" t="s">
        <v>118</v>
      </c>
      <c r="E29" s="12"/>
      <c r="F29" s="233"/>
      <c r="G29" s="39"/>
      <c r="H29" s="39"/>
      <c r="I29" s="39"/>
      <c r="J29" s="107" t="s">
        <v>129</v>
      </c>
      <c r="K29" s="73"/>
      <c r="L29" s="79">
        <v>2</v>
      </c>
      <c r="M29" s="79">
        <f>IF(K29&gt;=L29,L29,K29)</f>
        <v>0</v>
      </c>
      <c r="N29" s="122"/>
      <c r="O29" s="54"/>
      <c r="P29" s="54"/>
      <c r="Q29" s="54"/>
      <c r="R29" s="54"/>
      <c r="S29" s="54"/>
      <c r="T29" s="198"/>
    </row>
    <row r="30" spans="1:20" ht="25.25" customHeight="1" x14ac:dyDescent="0.35">
      <c r="A30" s="29" t="s">
        <v>181</v>
      </c>
      <c r="B30" s="33" t="s">
        <v>182</v>
      </c>
      <c r="C30" s="34" t="s">
        <v>130</v>
      </c>
      <c r="D30" s="34" t="s">
        <v>116</v>
      </c>
      <c r="E30" s="29" t="s">
        <v>213</v>
      </c>
      <c r="F30" s="230"/>
      <c r="G30" s="37">
        <v>2</v>
      </c>
      <c r="H30" s="37">
        <f>IF(F30&gt;=G30,G30,F30)</f>
        <v>0</v>
      </c>
      <c r="I30" s="112"/>
      <c r="J30" s="74"/>
      <c r="K30" s="74"/>
      <c r="L30" s="75"/>
      <c r="M30" s="75"/>
      <c r="N30" s="75"/>
      <c r="O30" s="54"/>
      <c r="P30" s="54"/>
      <c r="Q30" s="54"/>
      <c r="R30" s="54"/>
      <c r="S30" s="54"/>
      <c r="T30" s="198"/>
    </row>
    <row r="31" spans="1:20" ht="25.25" customHeight="1" thickBot="1" x14ac:dyDescent="0.4">
      <c r="A31" s="15"/>
      <c r="B31" s="16"/>
      <c r="C31" s="27"/>
      <c r="D31" s="27" t="s">
        <v>117</v>
      </c>
      <c r="E31" s="15" t="s">
        <v>214</v>
      </c>
      <c r="F31" s="228"/>
      <c r="G31" s="35">
        <v>2</v>
      </c>
      <c r="H31" s="35">
        <f>IF(F31&gt;=G31,G31,F31)</f>
        <v>0</v>
      </c>
      <c r="I31" s="111"/>
      <c r="J31" s="83"/>
      <c r="K31" s="83"/>
      <c r="L31" s="84"/>
      <c r="M31" s="84"/>
      <c r="N31" s="84"/>
      <c r="O31" s="54"/>
      <c r="P31" s="54"/>
      <c r="Q31" s="54"/>
      <c r="R31" s="54"/>
      <c r="S31" s="54"/>
      <c r="T31" s="198"/>
    </row>
    <row r="32" spans="1:20" ht="25.25" customHeight="1" x14ac:dyDescent="0.35">
      <c r="A32" s="29" t="s">
        <v>13</v>
      </c>
      <c r="B32" s="33" t="s">
        <v>25</v>
      </c>
      <c r="C32" s="34" t="s">
        <v>131</v>
      </c>
      <c r="D32" s="22" t="s">
        <v>116</v>
      </c>
      <c r="E32" s="74"/>
      <c r="F32" s="74"/>
      <c r="G32" s="75"/>
      <c r="H32" s="75"/>
      <c r="I32" s="75"/>
      <c r="J32" s="105" t="s">
        <v>236</v>
      </c>
      <c r="K32" s="76"/>
      <c r="L32" s="85">
        <v>2</v>
      </c>
      <c r="M32" s="85">
        <f>IF(K32&gt;=L32,L32,K32)</f>
        <v>0</v>
      </c>
      <c r="N32" s="123"/>
      <c r="O32" s="54"/>
      <c r="P32" s="54"/>
      <c r="Q32" s="54"/>
      <c r="R32" s="54"/>
      <c r="S32" s="54"/>
      <c r="T32" s="198"/>
    </row>
    <row r="33" spans="1:20" ht="25.25" customHeight="1" thickBot="1" x14ac:dyDescent="0.4">
      <c r="A33" s="15"/>
      <c r="B33" s="16"/>
      <c r="C33" s="27"/>
      <c r="D33" s="24" t="s">
        <v>118</v>
      </c>
      <c r="E33" s="24" t="s">
        <v>190</v>
      </c>
      <c r="F33" s="3"/>
      <c r="G33" s="26">
        <v>1</v>
      </c>
      <c r="H33" s="48">
        <f>IF(F33&gt;=G33,G33,F33)</f>
        <v>0</v>
      </c>
      <c r="I33" s="111"/>
      <c r="J33" s="83"/>
      <c r="K33" s="83"/>
      <c r="L33" s="84"/>
      <c r="M33" s="84"/>
      <c r="N33" s="84"/>
      <c r="O33" s="54"/>
      <c r="P33" s="54"/>
      <c r="Q33" s="54"/>
      <c r="R33" s="54"/>
      <c r="S33" s="54"/>
      <c r="T33" s="198"/>
    </row>
    <row r="34" spans="1:20" ht="25.25" customHeight="1" thickBot="1" x14ac:dyDescent="0.4">
      <c r="A34" s="57" t="s">
        <v>274</v>
      </c>
      <c r="B34" s="58" t="s">
        <v>26</v>
      </c>
      <c r="C34" s="59" t="s">
        <v>132</v>
      </c>
      <c r="D34" s="59" t="s">
        <v>117</v>
      </c>
      <c r="E34" s="14"/>
      <c r="F34" s="14"/>
      <c r="G34" s="42"/>
      <c r="H34" s="42"/>
      <c r="I34" s="42"/>
      <c r="J34" s="108" t="s">
        <v>53</v>
      </c>
      <c r="K34" s="82"/>
      <c r="L34" s="87">
        <v>2</v>
      </c>
      <c r="M34" s="87">
        <f>IF(K34&gt;=L34,L34,K34)</f>
        <v>0</v>
      </c>
      <c r="N34" s="124"/>
      <c r="O34" s="54"/>
      <c r="P34" s="54"/>
      <c r="Q34" s="54"/>
      <c r="R34" s="54"/>
      <c r="S34" s="54"/>
      <c r="T34" s="198"/>
    </row>
    <row r="35" spans="1:20" ht="25.25" customHeight="1" x14ac:dyDescent="0.35">
      <c r="A35" s="29" t="s">
        <v>14</v>
      </c>
      <c r="B35" s="33" t="s">
        <v>27</v>
      </c>
      <c r="C35" s="34" t="s">
        <v>133</v>
      </c>
      <c r="D35" s="34" t="s">
        <v>116</v>
      </c>
      <c r="E35" s="138"/>
      <c r="F35" s="138"/>
      <c r="G35" s="139"/>
      <c r="H35" s="139"/>
      <c r="I35" s="139"/>
      <c r="J35" s="105" t="s">
        <v>54</v>
      </c>
      <c r="K35" s="76"/>
      <c r="L35" s="85">
        <v>2</v>
      </c>
      <c r="M35" s="85">
        <f>IF(K35&gt;=L35,L35,K35)</f>
        <v>0</v>
      </c>
      <c r="N35" s="123"/>
      <c r="O35" s="54"/>
      <c r="P35" s="54"/>
      <c r="Q35" s="54"/>
      <c r="R35" s="54"/>
      <c r="S35" s="54"/>
      <c r="T35" s="198"/>
    </row>
    <row r="36" spans="1:20" ht="25.25" customHeight="1" thickBot="1" x14ac:dyDescent="0.4">
      <c r="A36" s="15"/>
      <c r="B36" s="16"/>
      <c r="C36" s="27"/>
      <c r="D36" s="27" t="s">
        <v>117</v>
      </c>
      <c r="E36" s="12"/>
      <c r="F36" s="12"/>
      <c r="G36" s="39"/>
      <c r="H36" s="39"/>
      <c r="I36" s="39"/>
      <c r="J36" s="107" t="s">
        <v>55</v>
      </c>
      <c r="K36" s="73"/>
      <c r="L36" s="79">
        <v>2</v>
      </c>
      <c r="M36" s="79">
        <f>IF(K36&gt;=L36,L36,K36)</f>
        <v>0</v>
      </c>
      <c r="N36" s="122"/>
      <c r="O36" s="54"/>
      <c r="P36" s="54"/>
      <c r="Q36" s="54"/>
      <c r="R36" s="54"/>
      <c r="S36" s="54"/>
      <c r="T36" s="198"/>
    </row>
    <row r="37" spans="1:20" ht="25.25" customHeight="1" thickBot="1" x14ac:dyDescent="0.4">
      <c r="A37" s="29" t="s">
        <v>15</v>
      </c>
      <c r="B37" s="33" t="s">
        <v>28</v>
      </c>
      <c r="C37" s="34" t="s">
        <v>134</v>
      </c>
      <c r="D37" s="34" t="s">
        <v>117</v>
      </c>
      <c r="E37" s="225"/>
      <c r="F37" s="226"/>
      <c r="G37" s="227"/>
      <c r="H37" s="227"/>
      <c r="I37" s="112"/>
      <c r="J37" s="105" t="s">
        <v>170</v>
      </c>
      <c r="K37" s="76"/>
      <c r="L37" s="85">
        <v>2</v>
      </c>
      <c r="M37" s="85">
        <f>IF(K37&gt;=L37,L37,K37)</f>
        <v>0</v>
      </c>
      <c r="N37" s="123"/>
      <c r="O37" s="54"/>
      <c r="P37" s="54"/>
      <c r="Q37" s="54"/>
      <c r="R37" s="54"/>
      <c r="S37" s="54"/>
      <c r="T37" s="198"/>
    </row>
    <row r="38" spans="1:20" ht="25.25" customHeight="1" thickBot="1" x14ac:dyDescent="0.4">
      <c r="A38" s="60"/>
      <c r="B38" s="58"/>
      <c r="C38" s="61"/>
      <c r="D38" s="59"/>
      <c r="E38" s="60"/>
      <c r="F38" s="62" t="s">
        <v>107</v>
      </c>
      <c r="G38" s="63">
        <f>SUM(G3:G37)</f>
        <v>46</v>
      </c>
      <c r="H38" s="40">
        <f>SUM(H3:H37)</f>
        <v>0</v>
      </c>
      <c r="I38" s="177"/>
      <c r="J38" s="108"/>
      <c r="K38" s="221" t="s">
        <v>107</v>
      </c>
      <c r="L38" s="88">
        <f>SUM(L3:L37)</f>
        <v>24</v>
      </c>
      <c r="M38" s="87">
        <f>SUM(M3:M37)</f>
        <v>0</v>
      </c>
      <c r="N38" s="222"/>
      <c r="O38" s="54"/>
      <c r="P38" s="54"/>
      <c r="Q38" s="54"/>
      <c r="R38" s="54"/>
      <c r="S38" s="54"/>
      <c r="T38" s="198"/>
    </row>
    <row r="39" spans="1:20" ht="45.75" customHeight="1" thickTop="1" thickBot="1" x14ac:dyDescent="0.4">
      <c r="A39" s="234" t="s">
        <v>267</v>
      </c>
      <c r="B39" s="235">
        <f>G38+L38+R15</f>
        <v>82</v>
      </c>
      <c r="C39" s="236" t="s">
        <v>66</v>
      </c>
      <c r="D39" s="235">
        <f>SUM(H38,M38,S15)</f>
        <v>0</v>
      </c>
      <c r="E39" s="237" t="s">
        <v>65</v>
      </c>
      <c r="F39" s="238" t="str">
        <f>IF(D39&lt;B39,"NO","YES")</f>
        <v>NO</v>
      </c>
      <c r="G39" s="236" t="s">
        <v>279</v>
      </c>
      <c r="H39" s="235">
        <f>IF(F39="NO",ROUND(1*B39,0)-D39,"")</f>
        <v>82</v>
      </c>
      <c r="I39" s="180"/>
      <c r="J39" s="181"/>
      <c r="K39" s="182"/>
      <c r="L39" s="183"/>
      <c r="M39" s="183"/>
      <c r="N39" s="203"/>
      <c r="O39" s="54"/>
      <c r="P39" s="54"/>
      <c r="Q39" s="54"/>
      <c r="R39" s="54"/>
      <c r="S39" s="54"/>
      <c r="T39" s="198"/>
    </row>
    <row r="40" spans="1:20" ht="3.75" customHeight="1" thickTop="1" x14ac:dyDescent="0.35">
      <c r="A40" s="135"/>
      <c r="B40" s="135"/>
      <c r="C40" s="135"/>
      <c r="D40" s="135"/>
      <c r="E40" s="200"/>
      <c r="F40" s="135"/>
      <c r="G40" s="135"/>
      <c r="H40" s="135"/>
      <c r="I40" s="135"/>
      <c r="J40" s="135"/>
      <c r="K40" s="135"/>
      <c r="L40" s="135"/>
      <c r="M40" s="135"/>
      <c r="N40" s="54"/>
      <c r="O40" s="54"/>
      <c r="P40" s="54"/>
      <c r="Q40" s="54"/>
      <c r="R40" s="54"/>
      <c r="S40" s="54"/>
      <c r="T40" s="198"/>
    </row>
    <row r="41" spans="1:20" x14ac:dyDescent="0.25"/>
  </sheetData>
  <sheetProtection selectLockedCells="1"/>
  <mergeCells count="1">
    <mergeCell ref="A1:S1"/>
  </mergeCells>
  <phoneticPr fontId="6" type="noConversion"/>
  <conditionalFormatting sqref="H39">
    <cfRule type="cellIs" dxfId="5" priority="3" operator="greaterThan">
      <formula>0</formula>
    </cfRule>
  </conditionalFormatting>
  <conditionalFormatting sqref="F39">
    <cfRule type="cellIs" dxfId="4" priority="1" operator="equal">
      <formula>"YES"</formula>
    </cfRule>
    <cfRule type="cellIs" dxfId="3" priority="2" operator="equal">
      <formula>"NO"</formula>
    </cfRule>
  </conditionalFormatting>
  <pageMargins left="0.5" right="0.5" top="0.5" bottom="0.5" header="0" footer="0"/>
  <pageSetup scale="38" orientation="landscape" r:id="rId1"/>
  <headerFooter alignWithMargins="0"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73"/>
  <sheetViews>
    <sheetView zoomScale="70" zoomScaleNormal="70" zoomScaleSheetLayoutView="50" workbookViewId="0">
      <selection activeCell="I67" sqref="I67"/>
    </sheetView>
  </sheetViews>
  <sheetFormatPr defaultColWidth="0" defaultRowHeight="12.5" zeroHeight="1" x14ac:dyDescent="0.25"/>
  <cols>
    <col min="1" max="1" width="18.6328125" style="135" customWidth="1"/>
    <col min="2" max="2" width="10.54296875" style="135" customWidth="1"/>
    <col min="3" max="3" width="22.08984375" style="135" customWidth="1"/>
    <col min="4" max="4" width="11.6328125" style="135" customWidth="1"/>
    <col min="5" max="5" width="17.453125" style="135" customWidth="1"/>
    <col min="6" max="6" width="14.453125" style="135" customWidth="1"/>
    <col min="7" max="7" width="13.453125" style="135" customWidth="1"/>
    <col min="8" max="8" width="17.90625" style="135" customWidth="1"/>
    <col min="9" max="9" width="15.36328125" style="135" customWidth="1"/>
    <col min="10" max="10" width="24.08984375" style="135" customWidth="1"/>
    <col min="11" max="12" width="13.6328125" style="135" customWidth="1"/>
    <col min="13" max="13" width="18.08984375" style="135" customWidth="1"/>
    <col min="14" max="14" width="16.6328125" style="135" customWidth="1"/>
    <col min="15" max="15" width="15.6328125" style="135" customWidth="1"/>
    <col min="16" max="16" width="32.54296875" style="135" customWidth="1"/>
    <col min="17" max="18" width="13.6328125" style="135" customWidth="1"/>
    <col min="19" max="19" width="16.36328125" style="135" bestFit="1" customWidth="1"/>
    <col min="20" max="20" width="0.6328125" style="135" customWidth="1"/>
    <col min="21" max="16384" width="9" style="135" hidden="1"/>
  </cols>
  <sheetData>
    <row r="1" spans="1:20" ht="27" customHeight="1" thickBot="1" x14ac:dyDescent="0.65">
      <c r="A1" s="295" t="s">
        <v>175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</row>
    <row r="2" spans="1:20" s="195" customFormat="1" ht="33" customHeight="1" thickBot="1" x14ac:dyDescent="0.4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148" t="s">
        <v>115</v>
      </c>
      <c r="H2" s="55" t="s">
        <v>114</v>
      </c>
      <c r="I2" s="149" t="s">
        <v>167</v>
      </c>
      <c r="J2" s="150" t="s">
        <v>6</v>
      </c>
      <c r="K2" s="151" t="s">
        <v>5</v>
      </c>
      <c r="L2" s="151" t="s">
        <v>115</v>
      </c>
      <c r="M2" s="151" t="s">
        <v>114</v>
      </c>
      <c r="N2" s="152" t="s">
        <v>167</v>
      </c>
      <c r="O2" s="204" t="s">
        <v>58</v>
      </c>
      <c r="P2" s="205" t="s">
        <v>60</v>
      </c>
      <c r="Q2" s="89" t="s">
        <v>5</v>
      </c>
      <c r="R2" s="89" t="s">
        <v>112</v>
      </c>
      <c r="S2" s="153" t="s">
        <v>114</v>
      </c>
    </row>
    <row r="3" spans="1:20" ht="35.4" customHeight="1" x14ac:dyDescent="0.35">
      <c r="A3" s="21" t="s">
        <v>8</v>
      </c>
      <c r="B3" s="43" t="s">
        <v>8</v>
      </c>
      <c r="C3" s="21" t="s">
        <v>117</v>
      </c>
      <c r="D3" s="30" t="s">
        <v>120</v>
      </c>
      <c r="E3" s="31" t="s">
        <v>40</v>
      </c>
      <c r="F3" s="243"/>
      <c r="G3" s="38">
        <v>1</v>
      </c>
      <c r="H3" s="38">
        <f>IF(F3&gt;=G3,G3,F3)</f>
        <v>0</v>
      </c>
      <c r="I3" s="266"/>
      <c r="J3" s="147" t="s">
        <v>269</v>
      </c>
      <c r="K3" s="252"/>
      <c r="L3" s="67">
        <v>1</v>
      </c>
      <c r="M3" s="67">
        <f t="shared" ref="M3:M4" si="0">IF(K3&gt;=L3,L3,K3)</f>
        <v>0</v>
      </c>
      <c r="N3" s="267"/>
      <c r="O3" s="206" t="s">
        <v>225</v>
      </c>
      <c r="P3" s="208" t="s">
        <v>108</v>
      </c>
      <c r="Q3" s="232"/>
      <c r="R3" s="96">
        <v>1</v>
      </c>
      <c r="S3" s="257">
        <f t="shared" ref="S3" si="1">IF(Q3&gt;=R3,R3,Q3)</f>
        <v>0</v>
      </c>
    </row>
    <row r="4" spans="1:20" ht="35.4" customHeight="1" x14ac:dyDescent="0.35">
      <c r="A4" s="23"/>
      <c r="B4" s="44"/>
      <c r="C4" s="23"/>
      <c r="D4" s="23" t="s">
        <v>120</v>
      </c>
      <c r="E4" s="9"/>
      <c r="F4" s="9"/>
      <c r="G4" s="9"/>
      <c r="H4" s="9"/>
      <c r="I4" s="145"/>
      <c r="J4" s="142" t="s">
        <v>268</v>
      </c>
      <c r="K4" s="253"/>
      <c r="L4" s="86">
        <v>1</v>
      </c>
      <c r="M4" s="86">
        <f t="shared" si="0"/>
        <v>0</v>
      </c>
      <c r="N4" s="268"/>
      <c r="O4" s="206" t="s">
        <v>228</v>
      </c>
      <c r="P4" s="208" t="s">
        <v>229</v>
      </c>
      <c r="Q4" s="232"/>
      <c r="R4" s="96">
        <v>1</v>
      </c>
      <c r="S4" s="257">
        <f t="shared" ref="S4:S9" si="2">IF(Q4&gt;=R4,R4,Q4)</f>
        <v>0</v>
      </c>
    </row>
    <row r="5" spans="1:20" ht="38.4" customHeight="1" x14ac:dyDescent="0.35">
      <c r="A5" s="23"/>
      <c r="B5" s="44"/>
      <c r="C5" s="23"/>
      <c r="D5" s="23" t="s">
        <v>122</v>
      </c>
      <c r="E5" s="23" t="s">
        <v>235</v>
      </c>
      <c r="F5" s="2"/>
      <c r="G5" s="49">
        <v>1</v>
      </c>
      <c r="H5" s="49">
        <f>IF(F5&gt;=G5,G5,F5)</f>
        <v>0</v>
      </c>
      <c r="I5" s="269"/>
      <c r="J5" s="142" t="s">
        <v>144</v>
      </c>
      <c r="K5" s="140"/>
      <c r="L5" s="86">
        <v>1</v>
      </c>
      <c r="M5" s="86">
        <f>IF(K5&gt;=L5,L5,K5)</f>
        <v>0</v>
      </c>
      <c r="N5" s="270"/>
      <c r="O5" s="206"/>
      <c r="P5" s="208" t="s">
        <v>230</v>
      </c>
      <c r="Q5" s="232"/>
      <c r="R5" s="96">
        <v>1</v>
      </c>
      <c r="S5" s="257">
        <f t="shared" si="2"/>
        <v>0</v>
      </c>
    </row>
    <row r="6" spans="1:20" ht="29" customHeight="1" thickBot="1" x14ac:dyDescent="0.4">
      <c r="A6" s="24"/>
      <c r="B6" s="46"/>
      <c r="C6" s="24"/>
      <c r="D6" s="24" t="s">
        <v>132</v>
      </c>
      <c r="E6" s="24" t="s">
        <v>187</v>
      </c>
      <c r="F6" s="3"/>
      <c r="G6" s="48">
        <v>1</v>
      </c>
      <c r="H6" s="48">
        <f>IF(F6&gt;=G6,G6,F6)</f>
        <v>0</v>
      </c>
      <c r="I6" s="271"/>
      <c r="J6" s="157" t="s">
        <v>262</v>
      </c>
      <c r="K6" s="158"/>
      <c r="L6" s="79">
        <v>1</v>
      </c>
      <c r="M6" s="79">
        <f>IF(K6&gt;=L6,L6,K6)</f>
        <v>0</v>
      </c>
      <c r="N6" s="272"/>
      <c r="O6" s="207"/>
      <c r="P6" s="209" t="s">
        <v>231</v>
      </c>
      <c r="Q6" s="258"/>
      <c r="R6" s="141">
        <v>1</v>
      </c>
      <c r="S6" s="259">
        <f t="shared" si="2"/>
        <v>0</v>
      </c>
      <c r="T6" s="217"/>
    </row>
    <row r="7" spans="1:20" ht="32" customHeight="1" thickBot="1" x14ac:dyDescent="0.4">
      <c r="A7" s="159" t="s">
        <v>278</v>
      </c>
      <c r="B7" s="32" t="s">
        <v>277</v>
      </c>
      <c r="C7" s="159" t="s">
        <v>118</v>
      </c>
      <c r="D7" s="159" t="s">
        <v>118</v>
      </c>
      <c r="E7" s="159" t="s">
        <v>227</v>
      </c>
      <c r="F7" s="244"/>
      <c r="G7" s="245">
        <v>1</v>
      </c>
      <c r="H7" s="245">
        <f>IF(F7&gt;=G7,G7,F7)</f>
        <v>0</v>
      </c>
      <c r="I7" s="273"/>
      <c r="J7" s="160" t="s">
        <v>222</v>
      </c>
      <c r="K7" s="254"/>
      <c r="L7" s="255">
        <v>2</v>
      </c>
      <c r="M7" s="255">
        <f>IF(K7&gt;=L7,L7,K7)</f>
        <v>0</v>
      </c>
      <c r="N7" s="274"/>
      <c r="O7" s="210" t="s">
        <v>232</v>
      </c>
      <c r="P7" s="211" t="s">
        <v>233</v>
      </c>
      <c r="Q7" s="258"/>
      <c r="R7" s="260">
        <v>1</v>
      </c>
      <c r="S7" s="257">
        <f t="shared" si="2"/>
        <v>0</v>
      </c>
    </row>
    <row r="8" spans="1:20" ht="29.25" customHeight="1" x14ac:dyDescent="0.35">
      <c r="A8" s="21" t="s">
        <v>10</v>
      </c>
      <c r="B8" s="43" t="s">
        <v>22</v>
      </c>
      <c r="C8" s="21" t="s">
        <v>119</v>
      </c>
      <c r="D8" s="30" t="s">
        <v>122</v>
      </c>
      <c r="E8" s="21" t="s">
        <v>147</v>
      </c>
      <c r="F8" s="4"/>
      <c r="G8" s="50">
        <v>1</v>
      </c>
      <c r="H8" s="50">
        <f>IF(F8&gt;=G8,G8,F8)</f>
        <v>0</v>
      </c>
      <c r="I8" s="266"/>
      <c r="J8" s="154"/>
      <c r="K8" s="155"/>
      <c r="L8" s="155"/>
      <c r="M8" s="155"/>
      <c r="N8" s="156"/>
      <c r="O8" s="207"/>
      <c r="P8" s="212" t="s">
        <v>234</v>
      </c>
      <c r="Q8" s="258"/>
      <c r="R8" s="260">
        <v>1</v>
      </c>
      <c r="S8" s="261">
        <f t="shared" si="2"/>
        <v>0</v>
      </c>
    </row>
    <row r="9" spans="1:20" ht="33.75" customHeight="1" thickBot="1" x14ac:dyDescent="0.4">
      <c r="A9" s="23"/>
      <c r="B9" s="44"/>
      <c r="C9" s="23"/>
      <c r="D9" s="23" t="s">
        <v>128</v>
      </c>
      <c r="E9" s="23" t="s">
        <v>148</v>
      </c>
      <c r="F9" s="2"/>
      <c r="G9" s="49">
        <v>1</v>
      </c>
      <c r="H9" s="49">
        <f t="shared" ref="H9:H14" si="3">IF(F9&gt;=G9,G9,F9)</f>
        <v>0</v>
      </c>
      <c r="I9" s="269"/>
      <c r="J9" s="143"/>
      <c r="K9" s="78"/>
      <c r="L9" s="78"/>
      <c r="M9" s="78"/>
      <c r="N9" s="146"/>
      <c r="O9" s="213"/>
      <c r="P9" s="214" t="s">
        <v>266</v>
      </c>
      <c r="Q9" s="262"/>
      <c r="R9" s="263">
        <v>1</v>
      </c>
      <c r="S9" s="264">
        <f t="shared" si="2"/>
        <v>0</v>
      </c>
    </row>
    <row r="10" spans="1:20" ht="32.25" customHeight="1" thickBot="1" x14ac:dyDescent="0.4">
      <c r="A10" s="23"/>
      <c r="B10" s="44"/>
      <c r="C10" s="23"/>
      <c r="D10" s="23" t="s">
        <v>131</v>
      </c>
      <c r="E10" s="23" t="s">
        <v>149</v>
      </c>
      <c r="F10" s="2"/>
      <c r="G10" s="49">
        <v>1</v>
      </c>
      <c r="H10" s="49">
        <f t="shared" si="3"/>
        <v>0</v>
      </c>
      <c r="I10" s="269"/>
      <c r="J10" s="142" t="s">
        <v>186</v>
      </c>
      <c r="K10" s="140"/>
      <c r="L10" s="86">
        <v>1</v>
      </c>
      <c r="M10" s="86">
        <f t="shared" ref="M10:M20" si="4">IF(K10&gt;=L10,L10,K10)</f>
        <v>0</v>
      </c>
      <c r="N10" s="270"/>
      <c r="O10" s="215"/>
      <c r="P10" s="216"/>
      <c r="Q10" s="265" t="s">
        <v>107</v>
      </c>
      <c r="R10" s="241">
        <f>SUM(R3:R9)</f>
        <v>7</v>
      </c>
      <c r="S10" s="242">
        <f>SUM(S3:S9)</f>
        <v>0</v>
      </c>
    </row>
    <row r="11" spans="1:20" ht="22.25" customHeight="1" x14ac:dyDescent="0.35">
      <c r="A11" s="23"/>
      <c r="B11" s="44"/>
      <c r="C11" s="23"/>
      <c r="D11" s="23" t="s">
        <v>135</v>
      </c>
      <c r="E11" s="23" t="s">
        <v>150</v>
      </c>
      <c r="F11" s="2"/>
      <c r="G11" s="49">
        <v>1</v>
      </c>
      <c r="H11" s="49">
        <f t="shared" si="3"/>
        <v>0</v>
      </c>
      <c r="I11" s="269"/>
      <c r="J11" s="142" t="s">
        <v>263</v>
      </c>
      <c r="K11" s="140"/>
      <c r="L11" s="86">
        <v>1</v>
      </c>
      <c r="M11" s="86">
        <f t="shared" si="4"/>
        <v>0</v>
      </c>
      <c r="N11" s="270"/>
      <c r="O11" s="217"/>
      <c r="P11" s="217"/>
      <c r="Q11" s="218"/>
      <c r="R11" s="130"/>
      <c r="S11" s="130"/>
    </row>
    <row r="12" spans="1:20" ht="21.75" customHeight="1" x14ac:dyDescent="0.35">
      <c r="A12" s="23"/>
      <c r="B12" s="44"/>
      <c r="C12" s="23"/>
      <c r="D12" s="23" t="s">
        <v>140</v>
      </c>
      <c r="E12" s="23" t="s">
        <v>151</v>
      </c>
      <c r="F12" s="2"/>
      <c r="G12" s="49">
        <v>1</v>
      </c>
      <c r="H12" s="49">
        <f t="shared" si="3"/>
        <v>0</v>
      </c>
      <c r="I12" s="269"/>
      <c r="J12" s="142" t="s">
        <v>153</v>
      </c>
      <c r="K12" s="140"/>
      <c r="L12" s="86">
        <v>1</v>
      </c>
      <c r="M12" s="86">
        <f t="shared" si="4"/>
        <v>0</v>
      </c>
      <c r="N12" s="270"/>
      <c r="O12" s="217"/>
      <c r="P12" s="217"/>
      <c r="Q12" s="217"/>
      <c r="R12" s="217"/>
      <c r="S12" s="217"/>
    </row>
    <row r="13" spans="1:20" ht="22.25" customHeight="1" x14ac:dyDescent="0.35">
      <c r="A13" s="23"/>
      <c r="B13" s="44"/>
      <c r="C13" s="23"/>
      <c r="D13" s="23" t="s">
        <v>145</v>
      </c>
      <c r="E13" s="23" t="s">
        <v>188</v>
      </c>
      <c r="F13" s="2"/>
      <c r="G13" s="49">
        <v>1</v>
      </c>
      <c r="H13" s="49">
        <f t="shared" si="3"/>
        <v>0</v>
      </c>
      <c r="I13" s="269"/>
      <c r="J13" s="142" t="s">
        <v>154</v>
      </c>
      <c r="K13" s="140"/>
      <c r="L13" s="86">
        <v>1</v>
      </c>
      <c r="M13" s="86">
        <f t="shared" si="4"/>
        <v>0</v>
      </c>
      <c r="N13" s="270"/>
      <c r="O13" s="217"/>
      <c r="P13" s="217"/>
      <c r="Q13" s="217"/>
      <c r="R13" s="217"/>
      <c r="S13" s="217"/>
    </row>
    <row r="14" spans="1:20" ht="22.25" customHeight="1" x14ac:dyDescent="0.35">
      <c r="A14" s="23"/>
      <c r="B14" s="44"/>
      <c r="C14" s="23"/>
      <c r="D14" s="23" t="s">
        <v>146</v>
      </c>
      <c r="E14" s="23" t="s">
        <v>152</v>
      </c>
      <c r="F14" s="2"/>
      <c r="G14" s="49">
        <v>2</v>
      </c>
      <c r="H14" s="49">
        <f t="shared" si="3"/>
        <v>0</v>
      </c>
      <c r="I14" s="269"/>
      <c r="J14" s="142" t="s">
        <v>155</v>
      </c>
      <c r="K14" s="140"/>
      <c r="L14" s="86">
        <v>2</v>
      </c>
      <c r="M14" s="86">
        <f t="shared" si="4"/>
        <v>0</v>
      </c>
      <c r="N14" s="270"/>
      <c r="O14" s="217"/>
      <c r="P14" s="217"/>
      <c r="Q14" s="217"/>
      <c r="R14" s="217"/>
      <c r="S14" s="217"/>
    </row>
    <row r="15" spans="1:20" ht="22.25" customHeight="1" x14ac:dyDescent="0.35">
      <c r="A15" s="23"/>
      <c r="B15" s="44"/>
      <c r="C15" s="23"/>
      <c r="D15" s="23"/>
      <c r="E15" s="9"/>
      <c r="F15" s="9"/>
      <c r="G15" s="9"/>
      <c r="H15" s="9"/>
      <c r="I15" s="145"/>
      <c r="J15" s="142" t="s">
        <v>244</v>
      </c>
      <c r="K15" s="140"/>
      <c r="L15" s="86">
        <v>1</v>
      </c>
      <c r="M15" s="86">
        <f t="shared" si="4"/>
        <v>0</v>
      </c>
      <c r="N15" s="270"/>
      <c r="O15" s="217"/>
      <c r="P15" s="217"/>
      <c r="Q15" s="217"/>
      <c r="R15" s="217"/>
      <c r="S15" s="217"/>
    </row>
    <row r="16" spans="1:20" ht="22.25" customHeight="1" x14ac:dyDescent="0.35">
      <c r="A16" s="23"/>
      <c r="B16" s="44"/>
      <c r="C16" s="23"/>
      <c r="D16" s="23"/>
      <c r="E16" s="9"/>
      <c r="F16" s="9"/>
      <c r="G16" s="9"/>
      <c r="H16" s="9"/>
      <c r="I16" s="145"/>
      <c r="J16" s="142" t="s">
        <v>245</v>
      </c>
      <c r="K16" s="140"/>
      <c r="L16" s="86">
        <v>1</v>
      </c>
      <c r="M16" s="86">
        <f t="shared" si="4"/>
        <v>0</v>
      </c>
      <c r="N16" s="270"/>
      <c r="O16" s="217"/>
      <c r="P16" s="217"/>
      <c r="Q16" s="217"/>
      <c r="R16" s="217"/>
      <c r="S16" s="217"/>
    </row>
    <row r="17" spans="1:19" ht="22.25" customHeight="1" x14ac:dyDescent="0.4">
      <c r="A17" s="23"/>
      <c r="B17" s="44"/>
      <c r="C17" s="23"/>
      <c r="D17" s="23"/>
      <c r="E17" s="9"/>
      <c r="F17" s="9"/>
      <c r="G17" s="9"/>
      <c r="H17" s="9"/>
      <c r="I17" s="145"/>
      <c r="J17" s="106" t="s">
        <v>264</v>
      </c>
      <c r="K17" s="140"/>
      <c r="L17" s="86">
        <v>1</v>
      </c>
      <c r="M17" s="86">
        <f t="shared" si="4"/>
        <v>0</v>
      </c>
      <c r="N17" s="270"/>
      <c r="O17" s="217"/>
      <c r="P17" s="217"/>
      <c r="Q17" s="217"/>
      <c r="R17" s="217"/>
      <c r="S17" s="217"/>
    </row>
    <row r="18" spans="1:19" ht="22.25" customHeight="1" x14ac:dyDescent="0.35">
      <c r="A18" s="23"/>
      <c r="B18" s="44"/>
      <c r="C18" s="23"/>
      <c r="D18" s="23"/>
      <c r="E18" s="9"/>
      <c r="F18" s="9"/>
      <c r="G18" s="9"/>
      <c r="H18" s="9"/>
      <c r="I18" s="145"/>
      <c r="J18" s="106" t="s">
        <v>47</v>
      </c>
      <c r="K18" s="140"/>
      <c r="L18" s="86">
        <v>2</v>
      </c>
      <c r="M18" s="86">
        <f t="shared" si="4"/>
        <v>0</v>
      </c>
      <c r="N18" s="270"/>
      <c r="O18" s="217"/>
      <c r="P18" s="217"/>
      <c r="Q18" s="217"/>
      <c r="R18" s="217"/>
      <c r="S18" s="217"/>
    </row>
    <row r="19" spans="1:19" ht="22.25" customHeight="1" x14ac:dyDescent="0.35">
      <c r="A19" s="23"/>
      <c r="B19" s="44"/>
      <c r="C19" s="23"/>
      <c r="D19" s="23"/>
      <c r="E19" s="9"/>
      <c r="F19" s="9"/>
      <c r="G19" s="9"/>
      <c r="H19" s="9"/>
      <c r="I19" s="145"/>
      <c r="J19" s="106" t="s">
        <v>127</v>
      </c>
      <c r="K19" s="140"/>
      <c r="L19" s="86">
        <v>2</v>
      </c>
      <c r="M19" s="86">
        <f t="shared" si="4"/>
        <v>0</v>
      </c>
      <c r="N19" s="270"/>
      <c r="O19" s="217"/>
      <c r="P19" s="217"/>
      <c r="Q19" s="217"/>
      <c r="R19" s="217"/>
      <c r="S19" s="217"/>
    </row>
    <row r="20" spans="1:19" ht="22.25" customHeight="1" thickBot="1" x14ac:dyDescent="0.4">
      <c r="A20" s="24"/>
      <c r="B20" s="46"/>
      <c r="C20" s="24"/>
      <c r="D20" s="24"/>
      <c r="E20" s="10"/>
      <c r="F20" s="10"/>
      <c r="G20" s="10"/>
      <c r="H20" s="10"/>
      <c r="I20" s="161"/>
      <c r="J20" s="224" t="s">
        <v>246</v>
      </c>
      <c r="K20" s="158"/>
      <c r="L20" s="79">
        <v>1</v>
      </c>
      <c r="M20" s="79">
        <f t="shared" si="4"/>
        <v>0</v>
      </c>
      <c r="N20" s="272"/>
      <c r="O20" s="217"/>
      <c r="P20" s="217"/>
      <c r="Q20" s="217"/>
      <c r="R20" s="217"/>
      <c r="S20" s="217"/>
    </row>
    <row r="21" spans="1:19" ht="22.25" customHeight="1" x14ac:dyDescent="0.35">
      <c r="A21" s="22" t="s">
        <v>11</v>
      </c>
      <c r="B21" s="45" t="s">
        <v>23</v>
      </c>
      <c r="C21" s="22" t="s">
        <v>120</v>
      </c>
      <c r="D21" s="34" t="s">
        <v>116</v>
      </c>
      <c r="E21" s="29" t="s">
        <v>204</v>
      </c>
      <c r="F21" s="246"/>
      <c r="G21" s="37">
        <v>1</v>
      </c>
      <c r="H21" s="37">
        <f>IF(F21&gt;=G21,G21,F21)</f>
        <v>0</v>
      </c>
      <c r="I21" s="275"/>
      <c r="J21" s="162"/>
      <c r="K21" s="75"/>
      <c r="L21" s="75"/>
      <c r="M21" s="75"/>
      <c r="N21" s="163"/>
      <c r="O21" s="217"/>
      <c r="P21" s="217"/>
      <c r="Q21" s="217"/>
      <c r="R21" s="217"/>
      <c r="S21" s="217"/>
    </row>
    <row r="22" spans="1:19" ht="22.25" customHeight="1" x14ac:dyDescent="0.35">
      <c r="A22" s="23"/>
      <c r="B22" s="44"/>
      <c r="C22" s="23"/>
      <c r="D22" s="28" t="s">
        <v>117</v>
      </c>
      <c r="E22" s="7" t="s">
        <v>247</v>
      </c>
      <c r="F22" s="247"/>
      <c r="G22" s="36">
        <v>1</v>
      </c>
      <c r="H22" s="36">
        <f>IF(F22&gt;=G22,G22,F22)</f>
        <v>0</v>
      </c>
      <c r="I22" s="269"/>
      <c r="J22" s="106" t="s">
        <v>171</v>
      </c>
      <c r="K22" s="140"/>
      <c r="L22" s="86">
        <v>1</v>
      </c>
      <c r="M22" s="86">
        <f>IF(K22&gt;=L22,L22,K22)</f>
        <v>0</v>
      </c>
      <c r="N22" s="270"/>
      <c r="O22" s="217"/>
      <c r="P22" s="217"/>
      <c r="Q22" s="217"/>
      <c r="R22" s="217"/>
      <c r="S22" s="217"/>
    </row>
    <row r="23" spans="1:19" ht="22.25" customHeight="1" x14ac:dyDescent="0.35">
      <c r="A23" s="202"/>
      <c r="B23" s="202"/>
      <c r="C23" s="202"/>
      <c r="D23" s="23" t="s">
        <v>122</v>
      </c>
      <c r="E23" s="9"/>
      <c r="F23" s="9"/>
      <c r="G23" s="9"/>
      <c r="H23" s="9"/>
      <c r="I23" s="145"/>
      <c r="J23" s="142" t="s">
        <v>156</v>
      </c>
      <c r="K23" s="140"/>
      <c r="L23" s="86">
        <v>1</v>
      </c>
      <c r="M23" s="86">
        <f t="shared" ref="M23:M24" si="5">IF(K23&gt;=L23,L23,K23)</f>
        <v>0</v>
      </c>
      <c r="N23" s="270"/>
      <c r="O23" s="217"/>
      <c r="P23" s="217"/>
      <c r="Q23" s="217"/>
      <c r="R23" s="217"/>
      <c r="S23" s="217"/>
    </row>
    <row r="24" spans="1:19" ht="22.25" customHeight="1" thickBot="1" x14ac:dyDescent="0.4">
      <c r="A24" s="24"/>
      <c r="B24" s="46"/>
      <c r="C24" s="24"/>
      <c r="D24" s="24" t="s">
        <v>123</v>
      </c>
      <c r="E24" s="10"/>
      <c r="F24" s="10"/>
      <c r="G24" s="10"/>
      <c r="H24" s="10"/>
      <c r="I24" s="161"/>
      <c r="J24" s="157" t="s">
        <v>157</v>
      </c>
      <c r="K24" s="158"/>
      <c r="L24" s="79">
        <v>1</v>
      </c>
      <c r="M24" s="79">
        <f t="shared" si="5"/>
        <v>0</v>
      </c>
      <c r="N24" s="272"/>
      <c r="O24" s="217"/>
      <c r="P24" s="217"/>
      <c r="Q24" s="217"/>
      <c r="R24" s="217"/>
      <c r="S24" s="217"/>
    </row>
    <row r="25" spans="1:19" ht="22.25" customHeight="1" x14ac:dyDescent="0.35">
      <c r="A25" s="22" t="s">
        <v>12</v>
      </c>
      <c r="B25" s="45" t="s">
        <v>24</v>
      </c>
      <c r="C25" s="22" t="s">
        <v>122</v>
      </c>
      <c r="D25" s="22" t="s">
        <v>122</v>
      </c>
      <c r="E25" s="22" t="s">
        <v>189</v>
      </c>
      <c r="F25" s="5"/>
      <c r="G25" s="51">
        <v>1</v>
      </c>
      <c r="H25" s="51">
        <f>IF(F25&gt;=G25,G25,F25)</f>
        <v>0</v>
      </c>
      <c r="I25" s="275"/>
      <c r="J25" s="162"/>
      <c r="K25" s="75"/>
      <c r="L25" s="75"/>
      <c r="M25" s="75"/>
      <c r="N25" s="163"/>
      <c r="O25" s="217"/>
      <c r="P25" s="217"/>
      <c r="Q25" s="217"/>
      <c r="R25" s="217"/>
      <c r="S25" s="217"/>
    </row>
    <row r="26" spans="1:19" ht="22.25" customHeight="1" thickBot="1" x14ac:dyDescent="0.4">
      <c r="A26" s="24"/>
      <c r="B26" s="46"/>
      <c r="C26" s="24"/>
      <c r="D26" s="27" t="s">
        <v>128</v>
      </c>
      <c r="E26" s="15" t="s">
        <v>208</v>
      </c>
      <c r="F26" s="248"/>
      <c r="G26" s="35">
        <v>2</v>
      </c>
      <c r="H26" s="35">
        <f>IF(F26&gt;=G26,G26,F26)</f>
        <v>0</v>
      </c>
      <c r="I26" s="276"/>
      <c r="J26" s="164"/>
      <c r="K26" s="84"/>
      <c r="L26" s="84"/>
      <c r="M26" s="84"/>
      <c r="N26" s="165"/>
      <c r="O26" s="217"/>
      <c r="P26" s="217"/>
      <c r="Q26" s="217"/>
      <c r="R26" s="217"/>
      <c r="S26" s="217"/>
    </row>
    <row r="27" spans="1:19" ht="22.25" customHeight="1" thickBot="1" x14ac:dyDescent="0.4">
      <c r="A27" s="60" t="s">
        <v>181</v>
      </c>
      <c r="B27" s="58" t="s">
        <v>182</v>
      </c>
      <c r="C27" s="59" t="s">
        <v>130</v>
      </c>
      <c r="D27" s="59" t="s">
        <v>118</v>
      </c>
      <c r="E27" s="60" t="s">
        <v>34</v>
      </c>
      <c r="F27" s="249"/>
      <c r="G27" s="40">
        <v>1</v>
      </c>
      <c r="H27" s="40">
        <f>IF(F27&gt;=G27,G27,F27)</f>
        <v>0</v>
      </c>
      <c r="I27" s="277"/>
      <c r="J27" s="108" t="s">
        <v>52</v>
      </c>
      <c r="K27" s="174"/>
      <c r="L27" s="87">
        <v>2</v>
      </c>
      <c r="M27" s="87">
        <f>IF(K27&gt;=L27,L27,K27)</f>
        <v>0</v>
      </c>
      <c r="N27" s="278"/>
      <c r="O27" s="217"/>
      <c r="P27" s="217"/>
      <c r="Q27" s="217"/>
      <c r="R27" s="217"/>
      <c r="S27" s="217"/>
    </row>
    <row r="28" spans="1:19" ht="22.25" customHeight="1" x14ac:dyDescent="0.35">
      <c r="A28" s="22" t="s">
        <v>13</v>
      </c>
      <c r="B28" s="45" t="s">
        <v>25</v>
      </c>
      <c r="C28" s="22" t="s">
        <v>131</v>
      </c>
      <c r="D28" s="22" t="s">
        <v>116</v>
      </c>
      <c r="E28" s="53" t="s">
        <v>248</v>
      </c>
      <c r="F28" s="246"/>
      <c r="G28" s="37">
        <v>1</v>
      </c>
      <c r="H28" s="37">
        <f>IF(F28&gt;=G28,G28,F28)</f>
        <v>0</v>
      </c>
      <c r="I28" s="275"/>
      <c r="J28" s="166" t="s">
        <v>249</v>
      </c>
      <c r="K28" s="167"/>
      <c r="L28" s="85">
        <v>2</v>
      </c>
      <c r="M28" s="85">
        <f>IF(K28&gt;=L28,L28,K28)</f>
        <v>0</v>
      </c>
      <c r="N28" s="279"/>
      <c r="O28" s="217"/>
      <c r="P28" s="217"/>
      <c r="Q28" s="217"/>
      <c r="R28" s="217"/>
      <c r="S28" s="217"/>
    </row>
    <row r="29" spans="1:19" ht="22.25" customHeight="1" x14ac:dyDescent="0.35">
      <c r="A29" s="202"/>
      <c r="B29" s="202"/>
      <c r="C29" s="202"/>
      <c r="D29" s="23" t="s">
        <v>117</v>
      </c>
      <c r="E29" s="20" t="s">
        <v>215</v>
      </c>
      <c r="F29" s="247"/>
      <c r="G29" s="36">
        <v>1</v>
      </c>
      <c r="H29" s="36">
        <f>IF(F29&gt;=G29,G29,F29)</f>
        <v>0</v>
      </c>
      <c r="I29" s="269"/>
      <c r="J29" s="143"/>
      <c r="K29" s="78"/>
      <c r="L29" s="78"/>
      <c r="M29" s="78"/>
      <c r="N29" s="146"/>
      <c r="O29" s="217"/>
      <c r="P29" s="217"/>
      <c r="Q29" s="217"/>
      <c r="R29" s="217"/>
      <c r="S29" s="217"/>
    </row>
    <row r="30" spans="1:19" ht="22.25" customHeight="1" thickBot="1" x14ac:dyDescent="0.4">
      <c r="A30" s="24"/>
      <c r="B30" s="46"/>
      <c r="C30" s="24"/>
      <c r="D30" s="24" t="s">
        <v>118</v>
      </c>
      <c r="E30" s="10"/>
      <c r="F30" s="10"/>
      <c r="G30" s="10"/>
      <c r="H30" s="10"/>
      <c r="I30" s="161"/>
      <c r="J30" s="157" t="s">
        <v>250</v>
      </c>
      <c r="K30" s="158"/>
      <c r="L30" s="79">
        <v>1</v>
      </c>
      <c r="M30" s="79">
        <f>IF(K30&gt;=L30,L30,K30)</f>
        <v>0</v>
      </c>
      <c r="N30" s="272"/>
      <c r="O30" s="217"/>
      <c r="P30" s="217"/>
      <c r="Q30" s="217"/>
      <c r="R30" s="217"/>
      <c r="S30" s="217"/>
    </row>
    <row r="31" spans="1:19" ht="22.25" customHeight="1" x14ac:dyDescent="0.35">
      <c r="A31" s="22" t="s">
        <v>274</v>
      </c>
      <c r="B31" s="45" t="s">
        <v>26</v>
      </c>
      <c r="C31" s="22" t="s">
        <v>132</v>
      </c>
      <c r="D31" s="34" t="s">
        <v>116</v>
      </c>
      <c r="E31" s="29" t="s">
        <v>216</v>
      </c>
      <c r="F31" s="246"/>
      <c r="G31" s="37">
        <v>2</v>
      </c>
      <c r="H31" s="37">
        <f>IF(F31&gt;=G31,G31,F31)</f>
        <v>0</v>
      </c>
      <c r="I31" s="275"/>
      <c r="J31" s="162"/>
      <c r="K31" s="75"/>
      <c r="L31" s="75"/>
      <c r="M31" s="75"/>
      <c r="N31" s="163"/>
      <c r="O31" s="217"/>
      <c r="P31" s="217"/>
      <c r="Q31" s="217"/>
      <c r="R31" s="217"/>
      <c r="S31" s="217"/>
    </row>
    <row r="32" spans="1:19" ht="22.25" customHeight="1" thickBot="1" x14ac:dyDescent="0.4">
      <c r="A32" s="24"/>
      <c r="B32" s="46"/>
      <c r="C32" s="24"/>
      <c r="D32" s="24" t="s">
        <v>117</v>
      </c>
      <c r="E32" s="24" t="s">
        <v>191</v>
      </c>
      <c r="F32" s="3"/>
      <c r="G32" s="48">
        <v>1</v>
      </c>
      <c r="H32" s="48">
        <f t="shared" ref="H32:H68" si="6">IF(F32&gt;=G32,G32,F32)</f>
        <v>0</v>
      </c>
      <c r="I32" s="271"/>
      <c r="J32" s="164"/>
      <c r="K32" s="84"/>
      <c r="L32" s="84"/>
      <c r="M32" s="84"/>
      <c r="N32" s="165"/>
      <c r="O32" s="217"/>
      <c r="P32" s="217"/>
      <c r="Q32" s="217"/>
      <c r="R32" s="217"/>
      <c r="S32" s="217"/>
    </row>
    <row r="33" spans="1:19" ht="22.25" customHeight="1" thickBot="1" x14ac:dyDescent="0.4">
      <c r="A33" s="25" t="s">
        <v>67</v>
      </c>
      <c r="B33" s="47" t="s">
        <v>75</v>
      </c>
      <c r="C33" s="25" t="s">
        <v>135</v>
      </c>
      <c r="D33" s="25" t="s">
        <v>116</v>
      </c>
      <c r="E33" s="25" t="s">
        <v>192</v>
      </c>
      <c r="F33" s="6"/>
      <c r="G33" s="52">
        <v>1</v>
      </c>
      <c r="H33" s="52">
        <f t="shared" si="6"/>
        <v>0</v>
      </c>
      <c r="I33" s="277"/>
      <c r="J33" s="168"/>
      <c r="K33" s="81"/>
      <c r="L33" s="81"/>
      <c r="M33" s="81"/>
      <c r="N33" s="169"/>
      <c r="O33" s="217"/>
      <c r="P33" s="217"/>
      <c r="Q33" s="217"/>
      <c r="R33" s="217"/>
      <c r="S33" s="217"/>
    </row>
    <row r="34" spans="1:19" ht="22.25" customHeight="1" x14ac:dyDescent="0.35">
      <c r="A34" s="22" t="s">
        <v>176</v>
      </c>
      <c r="B34" s="45" t="s">
        <v>76</v>
      </c>
      <c r="C34" s="22" t="s">
        <v>136</v>
      </c>
      <c r="D34" s="22" t="s">
        <v>116</v>
      </c>
      <c r="E34" s="22" t="s">
        <v>83</v>
      </c>
      <c r="F34" s="5"/>
      <c r="G34" s="51">
        <v>1</v>
      </c>
      <c r="H34" s="51">
        <f t="shared" si="6"/>
        <v>0</v>
      </c>
      <c r="I34" s="275"/>
      <c r="J34" s="166" t="s">
        <v>88</v>
      </c>
      <c r="K34" s="167"/>
      <c r="L34" s="85">
        <v>2</v>
      </c>
      <c r="M34" s="85">
        <f>IF(K34&gt;=L34,L34,K34)</f>
        <v>0</v>
      </c>
      <c r="N34" s="279"/>
      <c r="O34" s="217"/>
      <c r="P34" s="217"/>
      <c r="Q34" s="217"/>
      <c r="R34" s="217"/>
      <c r="S34" s="217"/>
    </row>
    <row r="35" spans="1:19" ht="22.25" customHeight="1" thickBot="1" x14ac:dyDescent="0.4">
      <c r="A35" s="24"/>
      <c r="B35" s="46"/>
      <c r="C35" s="24"/>
      <c r="D35" s="24" t="s">
        <v>117</v>
      </c>
      <c r="E35" s="24" t="s">
        <v>82</v>
      </c>
      <c r="F35" s="3"/>
      <c r="G35" s="48">
        <v>1</v>
      </c>
      <c r="H35" s="48">
        <f t="shared" si="6"/>
        <v>0</v>
      </c>
      <c r="I35" s="271"/>
      <c r="J35" s="157" t="s">
        <v>251</v>
      </c>
      <c r="K35" s="158"/>
      <c r="L35" s="79">
        <v>1</v>
      </c>
      <c r="M35" s="79">
        <f>IF(K35&gt;=L35,L35,K35)</f>
        <v>0</v>
      </c>
      <c r="N35" s="272"/>
      <c r="O35" s="217"/>
      <c r="P35" s="217"/>
      <c r="Q35" s="217"/>
      <c r="R35" s="217"/>
      <c r="S35" s="217"/>
    </row>
    <row r="36" spans="1:19" ht="22.25" customHeight="1" x14ac:dyDescent="0.35">
      <c r="A36" s="22" t="s">
        <v>14</v>
      </c>
      <c r="B36" s="45" t="s">
        <v>27</v>
      </c>
      <c r="C36" s="22" t="s">
        <v>133</v>
      </c>
      <c r="D36" s="22" t="s">
        <v>116</v>
      </c>
      <c r="E36" s="8"/>
      <c r="F36" s="8"/>
      <c r="G36" s="8"/>
      <c r="H36" s="8"/>
      <c r="I36" s="170"/>
      <c r="J36" s="171" t="s">
        <v>252</v>
      </c>
      <c r="K36" s="167"/>
      <c r="L36" s="85">
        <v>1</v>
      </c>
      <c r="M36" s="85">
        <f t="shared" ref="M36:M37" si="7">IF(K36&gt;=L36,L36,K36)</f>
        <v>0</v>
      </c>
      <c r="N36" s="279"/>
      <c r="O36" s="217"/>
      <c r="P36" s="217"/>
      <c r="Q36" s="217"/>
      <c r="R36" s="217"/>
      <c r="S36" s="217"/>
    </row>
    <row r="37" spans="1:19" ht="22.25" customHeight="1" x14ac:dyDescent="0.35">
      <c r="A37" s="23"/>
      <c r="B37" s="44"/>
      <c r="C37" s="23"/>
      <c r="D37" s="23" t="s">
        <v>117</v>
      </c>
      <c r="E37" s="9"/>
      <c r="F37" s="9"/>
      <c r="G37" s="9"/>
      <c r="H37" s="9"/>
      <c r="I37" s="145"/>
      <c r="J37" s="144" t="s">
        <v>253</v>
      </c>
      <c r="K37" s="140"/>
      <c r="L37" s="86">
        <v>1</v>
      </c>
      <c r="M37" s="86">
        <f t="shared" si="7"/>
        <v>0</v>
      </c>
      <c r="N37" s="270"/>
      <c r="O37" s="217"/>
      <c r="P37" s="217"/>
      <c r="Q37" s="217"/>
      <c r="R37" s="217"/>
      <c r="S37" s="217"/>
    </row>
    <row r="38" spans="1:19" ht="22.25" customHeight="1" x14ac:dyDescent="0.35">
      <c r="A38" s="23"/>
      <c r="B38" s="44"/>
      <c r="C38" s="23"/>
      <c r="D38" s="23" t="s">
        <v>118</v>
      </c>
      <c r="E38" s="23" t="s">
        <v>193</v>
      </c>
      <c r="F38" s="2"/>
      <c r="G38" s="49">
        <v>1</v>
      </c>
      <c r="H38" s="49">
        <f t="shared" ref="H38" si="8">IF(F38&gt;=G38,G38,F38)</f>
        <v>0</v>
      </c>
      <c r="I38" s="269"/>
      <c r="J38" s="106" t="s">
        <v>56</v>
      </c>
      <c r="K38" s="140"/>
      <c r="L38" s="86">
        <v>1</v>
      </c>
      <c r="M38" s="86">
        <f>IF(K38&gt;=L38,L38,K38)</f>
        <v>0</v>
      </c>
      <c r="N38" s="270"/>
      <c r="O38" s="217"/>
      <c r="P38" s="217"/>
      <c r="Q38" s="217"/>
      <c r="R38" s="217"/>
      <c r="S38" s="217"/>
    </row>
    <row r="39" spans="1:19" ht="22.25" customHeight="1" x14ac:dyDescent="0.35">
      <c r="A39" s="23"/>
      <c r="B39" s="44"/>
      <c r="C39" s="23"/>
      <c r="D39" s="23" t="s">
        <v>119</v>
      </c>
      <c r="E39" s="23" t="s">
        <v>84</v>
      </c>
      <c r="F39" s="2"/>
      <c r="G39" s="49">
        <v>1</v>
      </c>
      <c r="H39" s="49">
        <f>IF(F39&gt;=G39,G39,F39)</f>
        <v>0</v>
      </c>
      <c r="I39" s="269"/>
      <c r="J39" s="142" t="s">
        <v>89</v>
      </c>
      <c r="K39" s="140"/>
      <c r="L39" s="86">
        <v>1</v>
      </c>
      <c r="M39" s="86">
        <f>IF(K39&gt;=L39,L39,K39)</f>
        <v>0</v>
      </c>
      <c r="N39" s="270"/>
      <c r="O39" s="217"/>
      <c r="P39" s="217"/>
      <c r="Q39" s="217"/>
      <c r="R39" s="217"/>
      <c r="S39" s="217"/>
    </row>
    <row r="40" spans="1:19" ht="22.25" customHeight="1" thickBot="1" x14ac:dyDescent="0.4">
      <c r="A40" s="24"/>
      <c r="B40" s="46"/>
      <c r="C40" s="24"/>
      <c r="D40" s="24" t="s">
        <v>120</v>
      </c>
      <c r="E40" s="10"/>
      <c r="F40" s="10"/>
      <c r="G40" s="10"/>
      <c r="H40" s="10"/>
      <c r="I40" s="161"/>
      <c r="J40" s="157" t="s">
        <v>90</v>
      </c>
      <c r="K40" s="158"/>
      <c r="L40" s="79">
        <v>1</v>
      </c>
      <c r="M40" s="79">
        <f>IF(K40&gt;=L40,L40,K40)</f>
        <v>0</v>
      </c>
      <c r="N40" s="272"/>
      <c r="O40" s="217"/>
      <c r="P40" s="217"/>
      <c r="Q40" s="217"/>
      <c r="R40" s="217"/>
      <c r="S40" s="217"/>
    </row>
    <row r="41" spans="1:19" ht="22.25" customHeight="1" x14ac:dyDescent="0.35">
      <c r="A41" s="22" t="s">
        <v>15</v>
      </c>
      <c r="B41" s="45" t="s">
        <v>28</v>
      </c>
      <c r="C41" s="22" t="s">
        <v>134</v>
      </c>
      <c r="D41" s="34" t="s">
        <v>116</v>
      </c>
      <c r="E41" s="29" t="s">
        <v>217</v>
      </c>
      <c r="F41" s="246"/>
      <c r="G41" s="37">
        <v>1</v>
      </c>
      <c r="H41" s="250">
        <f>IF(F41&gt;=G41,G41,F41)</f>
        <v>0</v>
      </c>
      <c r="I41" s="275"/>
      <c r="J41" s="162"/>
      <c r="K41" s="75"/>
      <c r="L41" s="75"/>
      <c r="M41" s="75"/>
      <c r="N41" s="163"/>
      <c r="O41" s="217"/>
      <c r="P41" s="217"/>
      <c r="Q41" s="217"/>
      <c r="R41" s="217"/>
      <c r="S41" s="217"/>
    </row>
    <row r="42" spans="1:19" ht="22.25" customHeight="1" x14ac:dyDescent="0.35">
      <c r="A42" s="23"/>
      <c r="B42" s="44"/>
      <c r="C42" s="23"/>
      <c r="D42" s="23" t="s">
        <v>117</v>
      </c>
      <c r="E42" s="7" t="s">
        <v>218</v>
      </c>
      <c r="F42" s="247"/>
      <c r="G42" s="36">
        <v>1</v>
      </c>
      <c r="H42" s="251">
        <f t="shared" ref="H42" si="9">IF(F42&gt;=G42,G42,F42)</f>
        <v>0</v>
      </c>
      <c r="I42" s="269" t="s">
        <v>169</v>
      </c>
      <c r="J42" s="143"/>
      <c r="K42" s="78"/>
      <c r="L42" s="78"/>
      <c r="M42" s="78"/>
      <c r="N42" s="146"/>
      <c r="O42" s="217"/>
      <c r="P42" s="217"/>
      <c r="Q42" s="217"/>
      <c r="R42" s="217"/>
      <c r="S42" s="217"/>
    </row>
    <row r="43" spans="1:19" ht="22.25" customHeight="1" thickBot="1" x14ac:dyDescent="0.4">
      <c r="A43" s="24"/>
      <c r="B43" s="46"/>
      <c r="C43" s="24"/>
      <c r="D43" s="24" t="s">
        <v>118</v>
      </c>
      <c r="E43" s="10"/>
      <c r="F43" s="10"/>
      <c r="G43" s="10"/>
      <c r="H43" s="10"/>
      <c r="I43" s="161"/>
      <c r="J43" s="157" t="s">
        <v>91</v>
      </c>
      <c r="K43" s="158"/>
      <c r="L43" s="79">
        <v>1</v>
      </c>
      <c r="M43" s="79">
        <f>IF(K43&gt;=L43,L43,K43)</f>
        <v>0</v>
      </c>
      <c r="N43" s="272"/>
      <c r="O43" s="219"/>
      <c r="P43" s="217"/>
      <c r="Q43" s="217"/>
      <c r="R43" s="217"/>
      <c r="S43" s="217"/>
    </row>
    <row r="44" spans="1:19" ht="22.25" customHeight="1" x14ac:dyDescent="0.35">
      <c r="A44" s="296" t="s">
        <v>16</v>
      </c>
      <c r="B44" s="45" t="s">
        <v>29</v>
      </c>
      <c r="C44" s="22" t="s">
        <v>137</v>
      </c>
      <c r="D44" s="22" t="s">
        <v>120</v>
      </c>
      <c r="E44" s="22" t="s">
        <v>219</v>
      </c>
      <c r="F44" s="5"/>
      <c r="G44" s="51">
        <v>1</v>
      </c>
      <c r="H44" s="51">
        <f>IF(F44&gt;=G44,G44,F44)</f>
        <v>0</v>
      </c>
      <c r="I44" s="275"/>
      <c r="J44" s="162"/>
      <c r="K44" s="75"/>
      <c r="L44" s="75"/>
      <c r="M44" s="75"/>
      <c r="N44" s="163"/>
      <c r="O44" s="220"/>
      <c r="P44" s="219"/>
      <c r="Q44" s="219"/>
      <c r="R44" s="219"/>
      <c r="S44" s="219"/>
    </row>
    <row r="45" spans="1:19" ht="22.25" customHeight="1" x14ac:dyDescent="0.35">
      <c r="A45" s="297"/>
      <c r="B45" s="44"/>
      <c r="C45" s="23"/>
      <c r="D45" s="23" t="s">
        <v>122</v>
      </c>
      <c r="E45" s="23" t="s">
        <v>194</v>
      </c>
      <c r="F45" s="2"/>
      <c r="G45" s="49">
        <v>1</v>
      </c>
      <c r="H45" s="49">
        <f>IF(F45&gt;=G45,G45,F45)</f>
        <v>0</v>
      </c>
      <c r="I45" s="269"/>
      <c r="J45" s="142" t="s">
        <v>254</v>
      </c>
      <c r="K45" s="140"/>
      <c r="L45" s="86">
        <v>1</v>
      </c>
      <c r="M45" s="86">
        <f t="shared" ref="M45" si="10">IF(K45&gt;=L45,L45,K45)</f>
        <v>0</v>
      </c>
      <c r="N45" s="270"/>
      <c r="P45" s="220"/>
      <c r="Q45" s="220"/>
      <c r="R45" s="220"/>
      <c r="S45" s="220"/>
    </row>
    <row r="46" spans="1:19" ht="22.25" customHeight="1" thickBot="1" x14ac:dyDescent="0.4">
      <c r="A46" s="172"/>
      <c r="B46" s="46"/>
      <c r="C46" s="24"/>
      <c r="D46" s="24" t="s">
        <v>128</v>
      </c>
      <c r="E46" s="10"/>
      <c r="F46" s="10"/>
      <c r="G46" s="10"/>
      <c r="H46" s="10"/>
      <c r="I46" s="161"/>
      <c r="J46" s="157" t="s">
        <v>92</v>
      </c>
      <c r="K46" s="158"/>
      <c r="L46" s="79">
        <v>1</v>
      </c>
      <c r="M46" s="79">
        <f t="shared" ref="M46:M68" si="11">IF(K46&gt;=L46,L46,K46)</f>
        <v>0</v>
      </c>
      <c r="N46" s="272"/>
    </row>
    <row r="47" spans="1:19" ht="22.25" customHeight="1" thickBot="1" x14ac:dyDescent="0.45">
      <c r="A47" s="60" t="s">
        <v>183</v>
      </c>
      <c r="B47" s="58" t="s">
        <v>183</v>
      </c>
      <c r="C47" s="59" t="s">
        <v>138</v>
      </c>
      <c r="D47" s="59" t="s">
        <v>116</v>
      </c>
      <c r="E47" s="60" t="s">
        <v>139</v>
      </c>
      <c r="F47" s="249"/>
      <c r="G47" s="40">
        <v>1</v>
      </c>
      <c r="H47" s="52">
        <f>IF(F47&gt;=G47,G47,F47)</f>
        <v>0</v>
      </c>
      <c r="I47" s="280"/>
      <c r="J47" s="108" t="s">
        <v>265</v>
      </c>
      <c r="K47" s="174"/>
      <c r="L47" s="87">
        <v>1</v>
      </c>
      <c r="M47" s="87">
        <f>IF(K47&gt;=L47,L47,K47)</f>
        <v>0</v>
      </c>
      <c r="N47" s="256"/>
    </row>
    <row r="48" spans="1:19" ht="22.25" customHeight="1" x14ac:dyDescent="0.35">
      <c r="A48" s="22" t="s">
        <v>158</v>
      </c>
      <c r="B48" s="45" t="s">
        <v>77</v>
      </c>
      <c r="C48" s="34" t="s">
        <v>159</v>
      </c>
      <c r="D48" s="22"/>
      <c r="E48" s="22" t="s">
        <v>85</v>
      </c>
      <c r="F48" s="5"/>
      <c r="G48" s="51">
        <v>1</v>
      </c>
      <c r="H48" s="51">
        <f t="shared" si="6"/>
        <v>0</v>
      </c>
      <c r="I48" s="281"/>
      <c r="J48" s="166" t="s">
        <v>93</v>
      </c>
      <c r="K48" s="167"/>
      <c r="L48" s="85">
        <v>1</v>
      </c>
      <c r="M48" s="85">
        <f t="shared" si="11"/>
        <v>0</v>
      </c>
      <c r="N48" s="279"/>
    </row>
    <row r="49" spans="1:14" ht="16" thickBot="1" x14ac:dyDescent="0.4">
      <c r="A49" s="24"/>
      <c r="B49" s="46"/>
      <c r="C49" s="24"/>
      <c r="D49" s="24" t="s">
        <v>132</v>
      </c>
      <c r="E49" s="24" t="s">
        <v>86</v>
      </c>
      <c r="F49" s="3"/>
      <c r="G49" s="48">
        <v>1</v>
      </c>
      <c r="H49" s="48">
        <f t="shared" si="6"/>
        <v>0</v>
      </c>
      <c r="I49" s="282"/>
      <c r="J49" s="157" t="s">
        <v>94</v>
      </c>
      <c r="K49" s="158"/>
      <c r="L49" s="79">
        <v>1</v>
      </c>
      <c r="M49" s="79">
        <f t="shared" si="11"/>
        <v>0</v>
      </c>
      <c r="N49" s="272"/>
    </row>
    <row r="50" spans="1:14" ht="15.5" x14ac:dyDescent="0.35">
      <c r="A50" s="22" t="s">
        <v>17</v>
      </c>
      <c r="B50" s="45" t="s">
        <v>30</v>
      </c>
      <c r="C50" s="22" t="s">
        <v>140</v>
      </c>
      <c r="D50" s="22" t="s">
        <v>117</v>
      </c>
      <c r="E50" s="22" t="s">
        <v>87</v>
      </c>
      <c r="F50" s="5"/>
      <c r="G50" s="51">
        <v>1</v>
      </c>
      <c r="H50" s="51">
        <f t="shared" si="6"/>
        <v>0</v>
      </c>
      <c r="I50" s="283"/>
      <c r="J50" s="166" t="s">
        <v>95</v>
      </c>
      <c r="K50" s="167"/>
      <c r="L50" s="85">
        <v>1</v>
      </c>
      <c r="M50" s="85">
        <f t="shared" si="11"/>
        <v>0</v>
      </c>
      <c r="N50" s="279"/>
    </row>
    <row r="51" spans="1:14" ht="16" thickBot="1" x14ac:dyDescent="0.4">
      <c r="A51" s="24"/>
      <c r="B51" s="46"/>
      <c r="C51" s="24"/>
      <c r="D51" s="24" t="s">
        <v>118</v>
      </c>
      <c r="E51" s="24" t="s">
        <v>220</v>
      </c>
      <c r="F51" s="3"/>
      <c r="G51" s="48">
        <v>1</v>
      </c>
      <c r="H51" s="48">
        <f t="shared" si="6"/>
        <v>0</v>
      </c>
      <c r="I51" s="284"/>
      <c r="J51" s="157" t="s">
        <v>57</v>
      </c>
      <c r="K51" s="158"/>
      <c r="L51" s="79">
        <v>1</v>
      </c>
      <c r="M51" s="79">
        <f t="shared" ref="M51" si="12">IF(K51&gt;=L51,L51,K51)</f>
        <v>0</v>
      </c>
      <c r="N51" s="272"/>
    </row>
    <row r="52" spans="1:14" ht="19" thickBot="1" x14ac:dyDescent="0.4">
      <c r="A52" s="25" t="s">
        <v>68</v>
      </c>
      <c r="B52" s="47" t="s">
        <v>78</v>
      </c>
      <c r="C52" s="25" t="s">
        <v>160</v>
      </c>
      <c r="D52" s="25" t="s">
        <v>116</v>
      </c>
      <c r="E52" s="25" t="s">
        <v>195</v>
      </c>
      <c r="F52" s="6"/>
      <c r="G52" s="52">
        <v>1</v>
      </c>
      <c r="H52" s="52">
        <f t="shared" si="6"/>
        <v>0</v>
      </c>
      <c r="I52" s="280"/>
      <c r="J52" s="173" t="s">
        <v>96</v>
      </c>
      <c r="K52" s="174"/>
      <c r="L52" s="87">
        <v>1</v>
      </c>
      <c r="M52" s="87">
        <f t="shared" si="11"/>
        <v>0</v>
      </c>
      <c r="N52" s="278"/>
    </row>
    <row r="53" spans="1:14" ht="15.5" x14ac:dyDescent="0.35">
      <c r="A53" s="22" t="s">
        <v>18</v>
      </c>
      <c r="B53" s="45" t="s">
        <v>31</v>
      </c>
      <c r="C53" s="22" t="s">
        <v>142</v>
      </c>
      <c r="D53" s="22"/>
      <c r="E53" s="8"/>
      <c r="F53" s="8"/>
      <c r="G53" s="8"/>
      <c r="H53" s="8"/>
      <c r="I53" s="170"/>
      <c r="J53" s="175" t="s">
        <v>223</v>
      </c>
      <c r="K53" s="167"/>
      <c r="L53" s="85">
        <v>1</v>
      </c>
      <c r="M53" s="85">
        <f>IF(K53&gt;=L53,L53,K53)</f>
        <v>0</v>
      </c>
      <c r="N53" s="285"/>
    </row>
    <row r="54" spans="1:14" ht="18.5" x14ac:dyDescent="0.35">
      <c r="A54" s="23"/>
      <c r="B54" s="44"/>
      <c r="C54" s="23"/>
      <c r="D54" s="23" t="s">
        <v>116</v>
      </c>
      <c r="E54" s="23" t="s">
        <v>196</v>
      </c>
      <c r="F54" s="2"/>
      <c r="G54" s="49">
        <v>1</v>
      </c>
      <c r="H54" s="49">
        <f t="shared" si="6"/>
        <v>0</v>
      </c>
      <c r="I54" s="286"/>
      <c r="J54" s="142" t="s">
        <v>97</v>
      </c>
      <c r="K54" s="140"/>
      <c r="L54" s="86">
        <v>1</v>
      </c>
      <c r="M54" s="86">
        <f t="shared" si="11"/>
        <v>0</v>
      </c>
      <c r="N54" s="270"/>
    </row>
    <row r="55" spans="1:14" ht="18.5" x14ac:dyDescent="0.35">
      <c r="A55" s="23"/>
      <c r="B55" s="44"/>
      <c r="C55" s="23"/>
      <c r="D55" s="23" t="s">
        <v>118</v>
      </c>
      <c r="E55" s="23" t="s">
        <v>197</v>
      </c>
      <c r="F55" s="2"/>
      <c r="G55" s="49">
        <v>1</v>
      </c>
      <c r="H55" s="49">
        <f t="shared" si="6"/>
        <v>0</v>
      </c>
      <c r="I55" s="286"/>
      <c r="J55" s="142" t="s">
        <v>98</v>
      </c>
      <c r="K55" s="140"/>
      <c r="L55" s="86">
        <v>1</v>
      </c>
      <c r="M55" s="86">
        <f t="shared" si="11"/>
        <v>0</v>
      </c>
      <c r="N55" s="270"/>
    </row>
    <row r="56" spans="1:14" ht="15.5" x14ac:dyDescent="0.35">
      <c r="A56" s="23"/>
      <c r="B56" s="44"/>
      <c r="C56" s="23"/>
      <c r="D56" s="23" t="s">
        <v>119</v>
      </c>
      <c r="E56" s="23" t="s">
        <v>226</v>
      </c>
      <c r="F56" s="2"/>
      <c r="G56" s="49">
        <v>1</v>
      </c>
      <c r="H56" s="49">
        <f t="shared" si="6"/>
        <v>0</v>
      </c>
      <c r="I56" s="286"/>
      <c r="J56" s="142" t="s">
        <v>161</v>
      </c>
      <c r="K56" s="140"/>
      <c r="L56" s="86">
        <v>1</v>
      </c>
      <c r="M56" s="86">
        <f t="shared" si="11"/>
        <v>0</v>
      </c>
      <c r="N56" s="270"/>
    </row>
    <row r="57" spans="1:14" ht="19" thickBot="1" x14ac:dyDescent="0.4">
      <c r="A57" s="24"/>
      <c r="B57" s="46"/>
      <c r="C57" s="24"/>
      <c r="D57" s="24" t="s">
        <v>120</v>
      </c>
      <c r="E57" s="24" t="s">
        <v>198</v>
      </c>
      <c r="F57" s="3"/>
      <c r="G57" s="48">
        <v>1</v>
      </c>
      <c r="H57" s="48">
        <f t="shared" si="6"/>
        <v>0</v>
      </c>
      <c r="I57" s="284"/>
      <c r="J57" s="157" t="s">
        <v>99</v>
      </c>
      <c r="K57" s="158"/>
      <c r="L57" s="79">
        <v>1</v>
      </c>
      <c r="M57" s="79">
        <f t="shared" si="11"/>
        <v>0</v>
      </c>
      <c r="N57" s="272"/>
    </row>
    <row r="58" spans="1:14" ht="16" thickBot="1" x14ac:dyDescent="0.4">
      <c r="A58" s="25" t="s">
        <v>69</v>
      </c>
      <c r="B58" s="47" t="s">
        <v>69</v>
      </c>
      <c r="C58" s="25" t="s">
        <v>162</v>
      </c>
      <c r="D58" s="25" t="s">
        <v>116</v>
      </c>
      <c r="E58" s="25" t="s">
        <v>69</v>
      </c>
      <c r="F58" s="6"/>
      <c r="G58" s="52">
        <v>1</v>
      </c>
      <c r="H58" s="52">
        <f t="shared" si="6"/>
        <v>0</v>
      </c>
      <c r="I58" s="280"/>
      <c r="J58" s="173" t="s">
        <v>100</v>
      </c>
      <c r="K58" s="174"/>
      <c r="L58" s="87">
        <v>2</v>
      </c>
      <c r="M58" s="87">
        <f t="shared" si="11"/>
        <v>0</v>
      </c>
      <c r="N58" s="278"/>
    </row>
    <row r="59" spans="1:14" ht="16" thickBot="1" x14ac:dyDescent="0.4">
      <c r="A59" s="60" t="s">
        <v>19</v>
      </c>
      <c r="B59" s="58" t="s">
        <v>19</v>
      </c>
      <c r="C59" s="59" t="s">
        <v>143</v>
      </c>
      <c r="D59" s="25" t="s">
        <v>116</v>
      </c>
      <c r="E59" s="25" t="s">
        <v>19</v>
      </c>
      <c r="F59" s="6"/>
      <c r="G59" s="52">
        <v>1</v>
      </c>
      <c r="H59" s="52">
        <f t="shared" ref="H59" si="13">IF(F59&gt;=G59,G59,F59)</f>
        <v>0</v>
      </c>
      <c r="I59" s="280"/>
      <c r="J59" s="108" t="s">
        <v>185</v>
      </c>
      <c r="K59" s="174"/>
      <c r="L59" s="87">
        <v>2</v>
      </c>
      <c r="M59" s="87">
        <f>IF(K59&gt;=L59,L59,K59)</f>
        <v>0</v>
      </c>
      <c r="N59" s="256"/>
    </row>
    <row r="60" spans="1:14" ht="15.5" x14ac:dyDescent="0.35">
      <c r="A60" s="22" t="s">
        <v>20</v>
      </c>
      <c r="B60" s="45" t="s">
        <v>32</v>
      </c>
      <c r="C60" s="22" t="s">
        <v>163</v>
      </c>
      <c r="D60" s="22" t="s">
        <v>116</v>
      </c>
      <c r="E60" s="22" t="s">
        <v>9</v>
      </c>
      <c r="F60" s="5"/>
      <c r="G60" s="51">
        <v>1</v>
      </c>
      <c r="H60" s="51">
        <f t="shared" si="6"/>
        <v>0</v>
      </c>
      <c r="I60" s="283"/>
      <c r="J60" s="166" t="s">
        <v>101</v>
      </c>
      <c r="K60" s="167"/>
      <c r="L60" s="85">
        <v>1</v>
      </c>
      <c r="M60" s="85">
        <f t="shared" si="11"/>
        <v>0</v>
      </c>
      <c r="N60" s="287"/>
    </row>
    <row r="61" spans="1:14" ht="18.5" x14ac:dyDescent="0.35">
      <c r="A61" s="23" t="s">
        <v>72</v>
      </c>
      <c r="B61" s="44" t="s">
        <v>200</v>
      </c>
      <c r="C61" s="23" t="s">
        <v>146</v>
      </c>
      <c r="D61" s="23" t="s">
        <v>120</v>
      </c>
      <c r="E61" s="23" t="s">
        <v>201</v>
      </c>
      <c r="F61" s="2"/>
      <c r="G61" s="49">
        <v>1</v>
      </c>
      <c r="H61" s="49">
        <f>IF(F61&gt;=G61,G61,F61)</f>
        <v>0</v>
      </c>
      <c r="I61" s="286"/>
      <c r="J61" s="142" t="s">
        <v>104</v>
      </c>
      <c r="K61" s="140"/>
      <c r="L61" s="86">
        <v>2</v>
      </c>
      <c r="M61" s="86">
        <f>IF(K61&gt;=L61,L61,K61)</f>
        <v>0</v>
      </c>
      <c r="N61" s="288"/>
    </row>
    <row r="62" spans="1:14" ht="15.5" x14ac:dyDescent="0.35">
      <c r="A62" s="23" t="s">
        <v>80</v>
      </c>
      <c r="B62" s="44" t="s">
        <v>80</v>
      </c>
      <c r="C62" s="23" t="s">
        <v>255</v>
      </c>
      <c r="D62" s="23" t="s">
        <v>117</v>
      </c>
      <c r="E62" s="23" t="s">
        <v>80</v>
      </c>
      <c r="F62" s="2"/>
      <c r="G62" s="49">
        <v>1</v>
      </c>
      <c r="H62" s="49">
        <f>IF(F62&gt;=G62,G62,F62)</f>
        <v>0</v>
      </c>
      <c r="I62" s="286"/>
      <c r="J62" s="142" t="s">
        <v>103</v>
      </c>
      <c r="K62" s="140"/>
      <c r="L62" s="86">
        <v>2</v>
      </c>
      <c r="M62" s="86">
        <f>IF(K62&gt;=L62,L62,K62)</f>
        <v>0</v>
      </c>
      <c r="N62" s="288"/>
    </row>
    <row r="63" spans="1:14" ht="15.5" x14ac:dyDescent="0.35">
      <c r="A63" s="20" t="s">
        <v>21</v>
      </c>
      <c r="B63" s="18" t="s">
        <v>33</v>
      </c>
      <c r="C63" s="23" t="s">
        <v>256</v>
      </c>
      <c r="D63" s="23" t="s">
        <v>116</v>
      </c>
      <c r="E63" s="23" t="s">
        <v>21</v>
      </c>
      <c r="F63" s="2"/>
      <c r="G63" s="49">
        <v>2</v>
      </c>
      <c r="H63" s="49">
        <f t="shared" ref="H63" si="14">IF(F63&gt;=G63,G63,F63)</f>
        <v>0</v>
      </c>
      <c r="I63" s="286"/>
      <c r="J63" s="106" t="s">
        <v>172</v>
      </c>
      <c r="K63" s="140"/>
      <c r="L63" s="86">
        <v>2</v>
      </c>
      <c r="M63" s="86">
        <f>IF(K63&gt;=L63,L63,K63)</f>
        <v>0</v>
      </c>
      <c r="N63" s="288"/>
    </row>
    <row r="64" spans="1:14" ht="15.5" x14ac:dyDescent="0.35">
      <c r="A64" s="23" t="s">
        <v>261</v>
      </c>
      <c r="B64" s="11" t="s">
        <v>257</v>
      </c>
      <c r="C64" s="23" t="s">
        <v>259</v>
      </c>
      <c r="D64" s="23" t="s">
        <v>117</v>
      </c>
      <c r="E64" s="23" t="s">
        <v>258</v>
      </c>
      <c r="F64" s="2"/>
      <c r="G64" s="49">
        <v>1</v>
      </c>
      <c r="H64" s="49">
        <f>IF(F64&gt;=G64,G64,F64)</f>
        <v>0</v>
      </c>
      <c r="I64" s="286"/>
      <c r="J64" s="142" t="s">
        <v>260</v>
      </c>
      <c r="K64" s="140"/>
      <c r="L64" s="86">
        <v>2</v>
      </c>
      <c r="M64" s="86">
        <f>IF(K64&gt;=L64,L64,K64)</f>
        <v>0</v>
      </c>
      <c r="N64" s="288"/>
    </row>
    <row r="65" spans="1:14" ht="18.5" x14ac:dyDescent="0.35">
      <c r="A65" s="24" t="s">
        <v>74</v>
      </c>
      <c r="B65" s="239" t="s">
        <v>273</v>
      </c>
      <c r="C65" s="24" t="s">
        <v>272</v>
      </c>
      <c r="D65" s="24" t="s">
        <v>116</v>
      </c>
      <c r="E65" s="24" t="s">
        <v>202</v>
      </c>
      <c r="F65" s="3"/>
      <c r="G65" s="48">
        <v>1</v>
      </c>
      <c r="H65" s="48">
        <f>IF(F65&gt;=G65,G65,F65)</f>
        <v>0</v>
      </c>
      <c r="I65" s="276"/>
      <c r="J65" s="157" t="s">
        <v>106</v>
      </c>
      <c r="K65" s="158"/>
      <c r="L65" s="79">
        <v>2</v>
      </c>
      <c r="M65" s="79">
        <f>IF(K65&gt;=L65,L65,K65)</f>
        <v>0</v>
      </c>
      <c r="N65" s="289"/>
    </row>
    <row r="66" spans="1:14" ht="18.5" x14ac:dyDescent="0.35">
      <c r="A66" s="23" t="s">
        <v>70</v>
      </c>
      <c r="B66" s="44" t="s">
        <v>79</v>
      </c>
      <c r="C66" s="23" t="s">
        <v>164</v>
      </c>
      <c r="D66" s="23" t="s">
        <v>116</v>
      </c>
      <c r="E66" s="23" t="s">
        <v>199</v>
      </c>
      <c r="F66" s="2"/>
      <c r="G66" s="49">
        <v>1</v>
      </c>
      <c r="H66" s="49">
        <f t="shared" si="6"/>
        <v>0</v>
      </c>
      <c r="I66" s="286"/>
      <c r="J66" s="142" t="s">
        <v>102</v>
      </c>
      <c r="K66" s="140"/>
      <c r="L66" s="86">
        <v>2</v>
      </c>
      <c r="M66" s="86">
        <f t="shared" si="11"/>
        <v>0</v>
      </c>
      <c r="N66" s="290"/>
    </row>
    <row r="67" spans="1:14" ht="15.5" x14ac:dyDescent="0.35">
      <c r="A67" s="23" t="s">
        <v>71</v>
      </c>
      <c r="B67" s="44" t="s">
        <v>19</v>
      </c>
      <c r="C67" s="23" t="s">
        <v>165</v>
      </c>
      <c r="D67" s="23" t="s">
        <v>117</v>
      </c>
      <c r="E67" s="17" t="s">
        <v>221</v>
      </c>
      <c r="F67" s="2"/>
      <c r="G67" s="49">
        <v>1</v>
      </c>
      <c r="H67" s="49">
        <f t="shared" si="6"/>
        <v>0</v>
      </c>
      <c r="I67" s="286"/>
      <c r="J67" s="143"/>
      <c r="K67" s="78"/>
      <c r="L67" s="78"/>
      <c r="M67" s="78"/>
      <c r="N67" s="146"/>
    </row>
    <row r="68" spans="1:14" ht="16" thickBot="1" x14ac:dyDescent="0.4">
      <c r="A68" s="23" t="s">
        <v>73</v>
      </c>
      <c r="B68" s="44" t="s">
        <v>81</v>
      </c>
      <c r="C68" s="23" t="s">
        <v>166</v>
      </c>
      <c r="D68" s="23" t="s">
        <v>130</v>
      </c>
      <c r="E68" s="23" t="s">
        <v>81</v>
      </c>
      <c r="F68" s="2"/>
      <c r="G68" s="49">
        <v>1</v>
      </c>
      <c r="H68" s="49">
        <f t="shared" si="6"/>
        <v>0</v>
      </c>
      <c r="I68" s="291"/>
      <c r="J68" s="142" t="s">
        <v>105</v>
      </c>
      <c r="K68" s="140"/>
      <c r="L68" s="86">
        <v>2</v>
      </c>
      <c r="M68" s="86">
        <f t="shared" si="11"/>
        <v>0</v>
      </c>
      <c r="N68" s="288"/>
    </row>
    <row r="69" spans="1:14" ht="16" thickBot="1" x14ac:dyDescent="0.4">
      <c r="A69" s="47"/>
      <c r="B69" s="47"/>
      <c r="C69" s="47"/>
      <c r="D69" s="47"/>
      <c r="E69" s="47"/>
      <c r="F69" s="62" t="s">
        <v>107</v>
      </c>
      <c r="G69" s="176">
        <f>SUM(G3:G68)</f>
        <v>54</v>
      </c>
      <c r="H69" s="63">
        <f>SUM(H3:H68)</f>
        <v>0</v>
      </c>
      <c r="I69" s="177"/>
      <c r="J69" s="178"/>
      <c r="K69" s="179" t="s">
        <v>107</v>
      </c>
      <c r="L69" s="88">
        <f>SUM(L3:L68)</f>
        <v>69</v>
      </c>
      <c r="M69" s="88">
        <f>SUM(M3:M68)</f>
        <v>0</v>
      </c>
      <c r="N69" s="256"/>
    </row>
    <row r="70" spans="1:14" ht="36" thickTop="1" thickBot="1" x14ac:dyDescent="0.4">
      <c r="A70" s="234" t="s">
        <v>267</v>
      </c>
      <c r="B70" s="235">
        <f>ROUND(0.65*(G69+L69+R10),0)</f>
        <v>85</v>
      </c>
      <c r="C70" s="236" t="s">
        <v>66</v>
      </c>
      <c r="D70" s="235">
        <f>SUM(H69,M69,S10)</f>
        <v>0</v>
      </c>
      <c r="E70" s="237" t="s">
        <v>65</v>
      </c>
      <c r="F70" s="238" t="str">
        <f>IF(D70&lt;ROUND(0.65*B70,0),"NO","YES")</f>
        <v>NO</v>
      </c>
      <c r="G70" s="236" t="s">
        <v>280</v>
      </c>
      <c r="H70" s="235">
        <f>IF(F70="NO",B70-D70,"")</f>
        <v>85</v>
      </c>
      <c r="I70" s="240"/>
      <c r="J70" s="181"/>
      <c r="K70" s="182"/>
      <c r="L70" s="183"/>
      <c r="M70" s="183"/>
      <c r="N70" s="203"/>
    </row>
    <row r="71" spans="1:14" ht="3" customHeight="1" thickTop="1" x14ac:dyDescent="0.35">
      <c r="A71" s="54"/>
      <c r="B71" s="131"/>
      <c r="C71" s="132"/>
      <c r="D71" s="132"/>
      <c r="E71" s="54"/>
      <c r="F71" s="54"/>
      <c r="G71" s="133"/>
      <c r="H71" s="133"/>
      <c r="J71" s="134"/>
      <c r="K71" s="54"/>
      <c r="L71" s="133"/>
      <c r="M71" s="133"/>
    </row>
    <row r="72" spans="1:14" ht="15.5" hidden="1" x14ac:dyDescent="0.35">
      <c r="A72" s="54"/>
      <c r="B72" s="131"/>
      <c r="C72" s="132"/>
      <c r="D72" s="130"/>
      <c r="E72" s="131"/>
      <c r="F72" s="136"/>
      <c r="G72" s="137"/>
      <c r="H72" s="133"/>
    </row>
    <row r="73" spans="1:14" x14ac:dyDescent="0.25"/>
  </sheetData>
  <sheetProtection selectLockedCells="1"/>
  <mergeCells count="2">
    <mergeCell ref="A1:S1"/>
    <mergeCell ref="A44:A45"/>
  </mergeCells>
  <phoneticPr fontId="6" type="noConversion"/>
  <conditionalFormatting sqref="F70">
    <cfRule type="cellIs" dxfId="2" priority="1" operator="equal">
      <formula>"YES"</formula>
    </cfRule>
    <cfRule type="cellIs" dxfId="1" priority="3" operator="equal">
      <formula>"NO"</formula>
    </cfRule>
  </conditionalFormatting>
  <conditionalFormatting sqref="H70">
    <cfRule type="cellIs" dxfId="0" priority="2" operator="greaterThan">
      <formula>0</formula>
    </cfRule>
  </conditionalFormatting>
  <pageMargins left="0.5" right="0.5" top="0.5" bottom="0.5" header="0" footer="0"/>
  <pageSetup scale="42" orientation="landscape" r:id="rId1"/>
  <headerFooter alignWithMargins="0">
    <oddFooter>&amp;L&amp;F&amp;C&amp;A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G31" sqref="G31"/>
    </sheetView>
  </sheetViews>
  <sheetFormatPr defaultRowHeight="12.5" x14ac:dyDescent="0.25"/>
  <sheetData/>
  <phoneticPr fontId="6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34CB2BA78E7F4C81A6A648F86C984F" ma:contentTypeVersion="5" ma:contentTypeDescription="Create a new document." ma:contentTypeScope="" ma:versionID="68239c6df2b1b66a142b4ce0703ee53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60cc82b9cbcafa71fb140595c8de32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dlc_Exempt" ma:index="10" nillable="true" ma:displayName="Exempt from Policy" ma:hidden="true" ma:internalName="_dlc_Exempt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6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|937198175" UniqueId="571527db-15a3-4033-9470-753205dae3c1">
      <p:Name>Auditing</p:Name>
      <p:Description>Audits user actions on documents and list items to the Audit Log.</p:Description>
      <p:CustomData>
        <Audit>
          <View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56CE8FB7-A985-494B-BD05-518E0265AE9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DB90DF6-2DDB-41B6-985C-F24E8C8AE8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058B77-F07D-4E39-9D8D-2DF6A94D0381}"/>
</file>

<file path=customXml/itemProps4.xml><?xml version="1.0" encoding="utf-8"?>
<ds:datastoreItem xmlns:ds="http://schemas.openxmlformats.org/officeDocument/2006/customXml" ds:itemID="{3608B9C6-E758-4100-A0D6-CB0BCED1AE2D}"/>
</file>

<file path=customXml/itemProps5.xml><?xml version="1.0" encoding="utf-8"?>
<ds:datastoreItem xmlns:ds="http://schemas.openxmlformats.org/officeDocument/2006/customXml" ds:itemID="{1205ACEC-5885-4D85-8267-03D8B9EA3A59}">
  <ds:schemaRefs>
    <ds:schemaRef ds:uri="469eb4a3-20d6-48b3-b975-85858b529567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6.xml><?xml version="1.0" encoding="utf-8"?>
<ds:datastoreItem xmlns:ds="http://schemas.openxmlformats.org/officeDocument/2006/customXml" ds:itemID="{B658A4A4-7CF5-4389-AFB8-3D2A74205F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Reference Standard 2.2A</vt:lpstr>
      <vt:lpstr>Reference Standard 2. 2B</vt:lpstr>
      <vt:lpstr>Sheet3</vt:lpstr>
      <vt:lpstr>'Reference Standard 2. 2B'!Print_Area</vt:lpstr>
      <vt:lpstr>'Reference Standard 2.2A'!Print_Area</vt:lpstr>
    </vt:vector>
  </TitlesOfParts>
  <Company>Community Blood Center of Kansas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IRL Resources Inventory Spreadsheet for 11th edition of IRL Standards</dc:title>
  <cp:lastModifiedBy>Geoff Duncan</cp:lastModifiedBy>
  <cp:lastPrinted>2013-10-25T10:00:00Z</cp:lastPrinted>
  <dcterms:created xsi:type="dcterms:W3CDTF">2007-08-10T15:11:08Z</dcterms:created>
  <dcterms:modified xsi:type="dcterms:W3CDTF">2020-02-13T18:21:34Z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ocument Type">
    <vt:lpwstr>Documentation</vt:lpwstr>
  </property>
  <property fmtid="{D5CDD505-2E9C-101B-9397-08002B2CF9AE}" pid="4" name="display_urn:schemas-microsoft-com:office:office#Editor">
    <vt:lpwstr>Frank Berry</vt:lpwstr>
  </property>
  <property fmtid="{D5CDD505-2E9C-101B-9397-08002B2CF9AE}" pid="5" name="display_urn:schemas-microsoft-com:office:office#Author">
    <vt:lpwstr>Frank Berry</vt:lpwstr>
  </property>
  <property fmtid="{D5CDD505-2E9C-101B-9397-08002B2CF9AE}" pid="6" name="WorkbookGuid">
    <vt:lpwstr>d014f5b3-d936-46d7-b178-330d0d4f95fe</vt:lpwstr>
  </property>
  <property fmtid="{D5CDD505-2E9C-101B-9397-08002B2CF9AE}" pid="7" name="_dlc_DocIdItemGuid">
    <vt:lpwstr>45228ef7-aca2-4875-92f5-17bd4621955a</vt:lpwstr>
  </property>
  <property fmtid="{D5CDD505-2E9C-101B-9397-08002B2CF9AE}" pid="8" name="ContentTypeId">
    <vt:lpwstr>0x010100DB34CB2BA78E7F4C81A6A648F86C984F</vt:lpwstr>
  </property>
</Properties>
</file>